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5040" yWindow="5055" windowWidth="10320" windowHeight="2640" tabRatio="500"/>
  </bookViews>
  <sheets>
    <sheet name="Sheet1" sheetId="1" r:id="rId1"/>
  </sheet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U74" i="1" l="1"/>
  <c r="W74" i="1"/>
  <c r="U73" i="1"/>
  <c r="W73" i="1"/>
  <c r="U23" i="1"/>
  <c r="V23" i="1"/>
  <c r="W23" i="1"/>
  <c r="T23" i="1"/>
  <c r="U71" i="1"/>
  <c r="W71" i="1"/>
  <c r="T70" i="1"/>
  <c r="T71" i="1" s="1"/>
  <c r="T73" i="1" l="1"/>
  <c r="T74" i="1" s="1"/>
  <c r="U93" i="1"/>
  <c r="T93" i="1"/>
  <c r="T92" i="1"/>
  <c r="U92" i="1"/>
  <c r="T22" i="1"/>
  <c r="V22" i="1"/>
  <c r="W22" i="1"/>
  <c r="U70" i="1"/>
  <c r="V70" i="1"/>
  <c r="W70" i="1"/>
  <c r="V73" i="1" l="1"/>
  <c r="V74" i="1" s="1"/>
  <c r="V71" i="1"/>
  <c r="E92" i="1"/>
  <c r="E70" i="1" l="1"/>
  <c r="L80" i="1" l="1"/>
  <c r="K80" i="1"/>
  <c r="N22" i="1" l="1"/>
  <c r="O22" i="1"/>
  <c r="N92" i="1"/>
  <c r="O92" i="1"/>
  <c r="N70" i="1"/>
  <c r="O70" i="1"/>
  <c r="K92" i="1"/>
  <c r="L92" i="1"/>
  <c r="I70" i="1"/>
  <c r="J70" i="1"/>
  <c r="K70" i="1"/>
  <c r="L70" i="1"/>
  <c r="L22" i="1"/>
  <c r="K22" i="1"/>
  <c r="J22" i="1"/>
  <c r="I22" i="1"/>
  <c r="G63" i="1"/>
  <c r="G20" i="1"/>
  <c r="G19" i="1"/>
  <c r="G21" i="1"/>
  <c r="G17" i="1"/>
  <c r="G89" i="1"/>
  <c r="G87" i="1"/>
  <c r="G79" i="1"/>
  <c r="G55" i="1"/>
  <c r="G52" i="1"/>
  <c r="G46" i="1"/>
  <c r="G41" i="1"/>
  <c r="G40" i="1"/>
  <c r="G36" i="1"/>
  <c r="G33" i="1"/>
  <c r="G29" i="1"/>
  <c r="G16" i="1"/>
  <c r="G10" i="1"/>
  <c r="G14" i="1"/>
  <c r="G15" i="1"/>
  <c r="G12" i="1"/>
  <c r="G7" i="1"/>
  <c r="G9" i="1"/>
  <c r="G8" i="1"/>
  <c r="N71" i="1" l="1"/>
  <c r="N23" i="1"/>
  <c r="N73" i="1"/>
  <c r="N74" i="1" s="1"/>
  <c r="N93" i="1"/>
  <c r="N95" i="1" s="1"/>
  <c r="N96" i="1" s="1"/>
  <c r="L93" i="1"/>
  <c r="L95" i="1" s="1"/>
  <c r="K93" i="1"/>
  <c r="K95" i="1" s="1"/>
  <c r="K23" i="1"/>
  <c r="J23" i="1"/>
  <c r="I23" i="1"/>
  <c r="L23" i="1"/>
  <c r="J71" i="1"/>
  <c r="L71" i="1"/>
  <c r="K71" i="1"/>
  <c r="I71" i="1"/>
  <c r="I73" i="1" l="1"/>
  <c r="J73" i="1"/>
  <c r="K73" i="1"/>
  <c r="L73" i="1"/>
  <c r="K96" i="1"/>
  <c r="L96" i="1" l="1"/>
  <c r="K74" i="1"/>
  <c r="I74" i="1"/>
  <c r="L74" i="1"/>
  <c r="J74" i="1"/>
</calcChain>
</file>

<file path=xl/sharedStrings.xml><?xml version="1.0" encoding="utf-8"?>
<sst xmlns="http://schemas.openxmlformats.org/spreadsheetml/2006/main" count="258" uniqueCount="170">
  <si>
    <t>Case Name</t>
  </si>
  <si>
    <t>Date of Decision</t>
  </si>
  <si>
    <t>US Report citation</t>
  </si>
  <si>
    <t>Helvering, Commissioner of Internal Revenue v. Griffiths</t>
  </si>
  <si>
    <t>318 US 371</t>
  </si>
  <si>
    <t xml:space="preserve">United States v. South-Eastern Underwriters Ass'n </t>
  </si>
  <si>
    <t>322 US 533</t>
  </si>
  <si>
    <t>Ecker v. Western Pacific R.R. Corporation</t>
  </si>
  <si>
    <t>318 US 448</t>
  </si>
  <si>
    <t>United States v. Emory</t>
  </si>
  <si>
    <t>314 US 423</t>
  </si>
  <si>
    <t>Schneiderman v. United States</t>
  </si>
  <si>
    <t>320 US 118</t>
  </si>
  <si>
    <t xml:space="preserve">Federal Power Commission v. Hope Natural Gas Co. </t>
  </si>
  <si>
    <t>320 US 591</t>
  </si>
  <si>
    <t>Carolene Products Co. v. United States</t>
  </si>
  <si>
    <t>323 US 18</t>
  </si>
  <si>
    <t xml:space="preserve">Addison v. Holly Hill Fruit Products, Inc. </t>
  </si>
  <si>
    <t>322 US 607</t>
  </si>
  <si>
    <t>Board of County Com'rs of Creek County v. Seber</t>
  </si>
  <si>
    <t>318 US 705</t>
  </si>
  <si>
    <t>Claridge Apartment Co. v. Commissioner of Internal Revenue</t>
  </si>
  <si>
    <t>323 US 141</t>
  </si>
  <si>
    <t>Federal Communications Commission v. Pottsville Broadcasting Co.</t>
  </si>
  <si>
    <t>309 US 134</t>
  </si>
  <si>
    <t>Inland Waterways Corp. v. Young</t>
  </si>
  <si>
    <t>309 US 517</t>
  </si>
  <si>
    <t>Sunshine Anthracite Coal v. Adkins, Collector of Internal Revenue for the District of Arkansas</t>
  </si>
  <si>
    <t>310 US 381</t>
  </si>
  <si>
    <t>Neuberger v. Commissioner of Internal Revenue</t>
  </si>
  <si>
    <t>311 US 83</t>
  </si>
  <si>
    <t>Taft v. Helvering, Commissioner of Internal Revenue</t>
  </si>
  <si>
    <t>311 US 195</t>
  </si>
  <si>
    <t>United States v. Northern Pacific Ry. Co.</t>
  </si>
  <si>
    <t>311 US 317</t>
  </si>
  <si>
    <t>United States v. Darby</t>
  </si>
  <si>
    <t>312 US 100</t>
  </si>
  <si>
    <t>Fashion Originators' Guild v. Federal Trade Commission</t>
  </si>
  <si>
    <t>312 US 457</t>
  </si>
  <si>
    <t>Helvering, Comissioner of Internal Revenue v. Le Gierse</t>
  </si>
  <si>
    <t>312 US 531</t>
  </si>
  <si>
    <t>United States v. Cooper Corp.</t>
  </si>
  <si>
    <t>312 US 600</t>
  </si>
  <si>
    <t>Federal Bank of St. Paul v. Bismark Lumber Corp.</t>
  </si>
  <si>
    <t>314 US 95</t>
  </si>
  <si>
    <t>Gray, Director of Bituminous Coal Division, Department of Interior v. Powell</t>
  </si>
  <si>
    <t>314 US 402</t>
  </si>
  <si>
    <t>Helvering, Commissioner of Internal Revenue v. Southwest Consol. Corporation</t>
  </si>
  <si>
    <t>315 US 194</t>
  </si>
  <si>
    <t>Cudahy Packing Co. of Louisian v. Holland, Administrator of Wage and Hour Division, Dept. of Labor</t>
  </si>
  <si>
    <t>315 US 357</t>
  </si>
  <si>
    <t>National Labor Relations Board v. Electric Vacuum Cleaner Co.</t>
  </si>
  <si>
    <t>315 US 685</t>
  </si>
  <si>
    <t xml:space="preserve">Pence v. United States </t>
  </si>
  <si>
    <t>316 US 332</t>
  </si>
  <si>
    <t>Braverman v. United States</t>
  </si>
  <si>
    <t>317 US 49</t>
  </si>
  <si>
    <t>Detroit Bank v. United States</t>
  </si>
  <si>
    <t>317 US 329</t>
  </si>
  <si>
    <t>National Labor Relations Board v. Indiana &amp; Michigan Electric Co.</t>
  </si>
  <si>
    <t>318 US 9</t>
  </si>
  <si>
    <t>United States ex rel. Marcus v. Hess</t>
  </si>
  <si>
    <t>317 US 537</t>
  </si>
  <si>
    <t>United States v. Oklahoma Gas &amp; Electric Co.</t>
  </si>
  <si>
    <t>318 US 206</t>
  </si>
  <si>
    <t>Helvering, Commissioner of Internal Revenue v. Sabine Transp. Co.</t>
  </si>
  <si>
    <t>318 US 306</t>
  </si>
  <si>
    <t>National Broadcasting Co. v. United States</t>
  </si>
  <si>
    <t>319 US 190</t>
  </si>
  <si>
    <t>Galloway v. United States</t>
  </si>
  <si>
    <t>319 US 372</t>
  </si>
  <si>
    <t>Interstate Commerce Commission v. Inland Waterways Corporation</t>
  </si>
  <si>
    <t>319 US 671</t>
  </si>
  <si>
    <t>Roberts v. United States</t>
  </si>
  <si>
    <t>320 US 264</t>
  </si>
  <si>
    <t>Commissioner of Internal Revenue v. Gooch Milling and Elevator Company</t>
  </si>
  <si>
    <t>320 US 418</t>
  </si>
  <si>
    <t>United States v. Laudani</t>
  </si>
  <si>
    <t>320 US 543</t>
  </si>
  <si>
    <t>Brown v. Gerdes</t>
  </si>
  <si>
    <t>321 US 178</t>
  </si>
  <si>
    <t>R. Simpson &amp; Co. v. Commissioner of Internal Revenue</t>
  </si>
  <si>
    <t>321 US 225</t>
  </si>
  <si>
    <t>Bowles, Administrator, Office of Price Administration v. Willingham</t>
  </si>
  <si>
    <t>321 US 503</t>
  </si>
  <si>
    <t>Tennessee Coal, Iron &amp; R. Co. v. Muscoda Local No. 123 (3 cases)</t>
  </si>
  <si>
    <t>321 US 590</t>
  </si>
  <si>
    <t xml:space="preserve">United States v. Marshall Transport Co. </t>
  </si>
  <si>
    <t>322 US 31</t>
  </si>
  <si>
    <t>Ex parte Mitsuye Endo</t>
  </si>
  <si>
    <t>323 US 283</t>
  </si>
  <si>
    <t>Apex Hoisery v. Leader</t>
  </si>
  <si>
    <t>310 US 469</t>
  </si>
  <si>
    <t>Dickinson Industrial Site v. Cowan</t>
  </si>
  <si>
    <t>309 US 382</t>
  </si>
  <si>
    <t>Sheldon v. Metro-Goldwyn Pictures Corp.</t>
  </si>
  <si>
    <t>309 US 390</t>
  </si>
  <si>
    <t>Shamrock Oil &amp; Gas v. Sheets</t>
  </si>
  <si>
    <t>313 US 100</t>
  </si>
  <si>
    <t>Stonite Products Co. v. Melvin Lloyd Co.</t>
  </si>
  <si>
    <t>315 US 561</t>
  </si>
  <si>
    <t>State Bank of Hardinsburg v. Brown</t>
  </si>
  <si>
    <t>317 US 135</t>
  </si>
  <si>
    <t>Davis v. Department of Labor and Industries of Washington</t>
  </si>
  <si>
    <t>317 US 249</t>
  </si>
  <si>
    <t>Fred Fisher Music Co. v. M. Witmark &amp; Sons</t>
  </si>
  <si>
    <t>318 US 643</t>
  </si>
  <si>
    <t xml:space="preserve">Brotherhood of Railroad Trainment, Enterprise Lodge, No. 27, et al. v. Toledo, P. &amp; W. R. R. </t>
  </si>
  <si>
    <t>321 US 50</t>
  </si>
  <si>
    <t>Hartford-Empire Co. v. United States</t>
  </si>
  <si>
    <t>323 US 386</t>
  </si>
  <si>
    <t>Brooklyn Sav. Bank v. O'Neil</t>
  </si>
  <si>
    <t>324 US 697</t>
  </si>
  <si>
    <t>Gemsco, Inc. v. Walling, Administrator of the Wage and Hour Division, United States Department of Labor</t>
  </si>
  <si>
    <t>324 US 244</t>
  </si>
  <si>
    <t>Western Union Telegraph Co. v. Lenroot, Chief of the Children's Bureau, United States Department of Labor</t>
  </si>
  <si>
    <t>323 US 490</t>
  </si>
  <si>
    <t>Canadian Aviator, Limited v. United States</t>
  </si>
  <si>
    <t>324 US 215</t>
  </si>
  <si>
    <t>United States v. Rosenwasser</t>
  </si>
  <si>
    <t>323 US 360</t>
  </si>
  <si>
    <t>Merrill v. Fahs, Collector of Internal Revenue</t>
  </si>
  <si>
    <t>324 US 308</t>
  </si>
  <si>
    <t xml:space="preserve">Federal Trade Commission v. A. E. Staley Mfg. Co. </t>
  </si>
  <si>
    <t>324 US 746</t>
  </si>
  <si>
    <t>American Power &amp; Light Co. v. Securities and Exchange Commission</t>
  </si>
  <si>
    <t>325 US 385</t>
  </si>
  <si>
    <t>State of North Carolina v. United States</t>
  </si>
  <si>
    <t>325 US 507</t>
  </si>
  <si>
    <t>Southern Pac. Co. v. State of Arizona ex rel. Sullivan, Attorney General of Arizona</t>
  </si>
  <si>
    <t>325 US 761</t>
  </si>
  <si>
    <t>Markham v. Cabell</t>
  </si>
  <si>
    <t>326 US 404</t>
  </si>
  <si>
    <t>Both</t>
  </si>
  <si>
    <t>Gov</t>
  </si>
  <si>
    <t>Priv</t>
  </si>
  <si>
    <t>Neither</t>
  </si>
  <si>
    <t>Lower Court--Included</t>
  </si>
  <si>
    <t>Lower Court--Not Included</t>
  </si>
  <si>
    <t>How Many Lower Court Opinions</t>
  </si>
  <si>
    <t>Status of Lower Court Opinions</t>
  </si>
  <si>
    <t>LH Cites (from the brief/opinion matching RA's)</t>
  </si>
  <si>
    <t>Difference</t>
  </si>
  <si>
    <t>NA</t>
  </si>
  <si>
    <t>1940-1945: CASES WITHOUT FEDERAL GOVT BRIEF AND OVER 25 CITES--WHOLE POPULATION</t>
  </si>
  <si>
    <t>1940-1945: CASES WITHOUT FEDERAL GOVT BRIEF AND 25 CITES OR LESS--SAMPLE OF 20%</t>
  </si>
  <si>
    <t>1940-1945: CASES WITH FEDERAL GOVT BRIEF AND OVER 25 CITES--WHOLE POPULATION</t>
  </si>
  <si>
    <t>1940-1945: CASES WITH FEDERAL GOVT BRIEF AND 25 CITES OR LESS--SAMPLE OF 20%</t>
  </si>
  <si>
    <t>no lower-court opinion; question certified to S. Ct.</t>
  </si>
  <si>
    <t>USDC</t>
  </si>
  <si>
    <t>USCA</t>
  </si>
  <si>
    <t>state</t>
  </si>
  <si>
    <t>opinion not reported</t>
  </si>
  <si>
    <t>USDC opinon below not reported</t>
  </si>
  <si>
    <t>USCA (2) and state (1)</t>
  </si>
  <si>
    <t>Method of counting: (1) For Committee Reports and Bills, I counted a "match" whenever the opinion cited the item, with or without page numbers, and the brief cited the item, with or without page numbers; (2) For Hearings and Documents and the Cong. Rec. and Cong. Globe, I counted a "match" whenever (a) the opinion cited the item without the page numbers and the brief cited the item at all, with or without page numbers or (b) the opinon cited the item with page numbers and the brief cited the item with a page number that came within 5 pages of any page cited in the opinion cite at issue.</t>
  </si>
  <si>
    <t>Herget v. Central Nat. Bank &amp; Trust Co. of Peoria</t>
  </si>
  <si>
    <t>324 US 4</t>
  </si>
  <si>
    <t>Muschany v. United States (2 cases)</t>
  </si>
  <si>
    <t>324 US 49</t>
  </si>
  <si>
    <t xml:space="preserve">Putnam's Estate . Commissioner of Internal Revenue </t>
  </si>
  <si>
    <t>324 US 393</t>
  </si>
  <si>
    <t>LH Cites (from Ryan/Farmer round, as revised by Parrillo) (if different)</t>
  </si>
  <si>
    <t>assuming 520 cites in heavy cases and 1363 in light cases</t>
  </si>
  <si>
    <t>At least 1 match for Govt and at least 1 match for private</t>
  </si>
  <si>
    <t>At least 1 match for Govt and no matches for private</t>
  </si>
  <si>
    <t>At least 1 match for private and no matches for Govt</t>
  </si>
  <si>
    <t>No matches for Govt or Private</t>
  </si>
  <si>
    <t>At least 1 match to any private brief</t>
  </si>
  <si>
    <t>No matches to any brief</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</si>
</sst>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2"/>
      <color theme="1"/>
      <name val="Calibri"/>
      <family val="2"/>
      <scheme val="minor"/>
    </font>
    <font>
      <b/>
      <sz val="12"/>
      <color theme="1"/>
      <name val="Calibri"/>
      <family val="2"/>
      <scheme val="minor"/>
    </font>
    <font>
      <u/>
      <sz val="12"/>
      <color theme="10"/>
      <name val="Calibri"/>
      <family val="2"/>
      <scheme val="minor"/>
    </font>
    <font>
      <u/>
      <sz val="12"/>
      <color theme="11"/>
      <name val="Calibri"/>
      <family val="2"/>
      <scheme val="minor"/>
    </font>
    <font>
      <b/>
      <u/>
      <sz val="12"/>
      <color theme="1"/>
      <name val="Calibri"/>
      <family val="2"/>
      <scheme val="minor"/>
    </font>
    <font>
      <b/>
      <u/>
      <sz val="12"/>
      <color rgb="FF000000"/>
      <name val="Calibri"/>
      <family val="2"/>
      <scheme val="minor"/>
    </font>
    <font>
      <b/>
      <u/>
      <sz val="11"/>
      <color theme="1"/>
      <name val="Calibri"/>
      <family val="2"/>
      <scheme val="minor"/>
    </font>
    <font>
      <sz val="12"/>
      <color theme="1"/>
      <name val="Calibri"/>
      <family val="2"/>
      <scheme val="minor"/>
    </font>
  </fonts>
  <fills count="6">
    <fill>
      <patternFill patternType="none"/>
    </fill>
    <fill>
      <patternFill patternType="gray125"/>
    </fill>
    <fill>
      <patternFill patternType="solid">
        <fgColor theme="0" tint="-0.499984740745262"/>
        <bgColor indexed="64"/>
      </patternFill>
    </fill>
    <fill>
      <patternFill patternType="solid">
        <fgColor rgb="FFFFFF00"/>
        <bgColor indexed="64"/>
      </patternFill>
    </fill>
    <fill>
      <patternFill patternType="solid">
        <fgColor rgb="FFFF0000"/>
        <bgColor indexed="64"/>
      </patternFill>
    </fill>
    <fill>
      <patternFill patternType="solid">
        <fgColor rgb="FF00B0F0"/>
        <bgColor indexed="64"/>
      </patternFill>
    </fill>
  </fills>
  <borders count="1">
    <border>
      <left/>
      <right/>
      <top/>
      <bottom/>
      <diagonal/>
    </border>
  </borders>
  <cellStyleXfs count="226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9" fontId="7" fillId="0" borderId="0" applyFont="0" applyFill="0" applyBorder="0" applyAlignment="0" applyProtection="0"/>
  </cellStyleXfs>
  <cellXfs count="26">
    <xf numFmtId="0" fontId="0" fillId="0" borderId="0" xfId="0"/>
    <xf numFmtId="0" fontId="1" fillId="0" borderId="0" xfId="0" applyFont="1"/>
    <xf numFmtId="0" fontId="0" fillId="0" borderId="0" xfId="0" applyFont="1"/>
    <xf numFmtId="14" fontId="0" fillId="0" borderId="0" xfId="0" applyNumberFormat="1" applyFont="1"/>
    <xf numFmtId="14" fontId="0" fillId="0" borderId="0" xfId="0" applyNumberFormat="1"/>
    <xf numFmtId="0" fontId="4" fillId="0" borderId="0" xfId="0" applyFont="1"/>
    <xf numFmtId="14" fontId="0" fillId="2" borderId="0" xfId="0" applyNumberFormat="1" applyFont="1" applyFill="1"/>
    <xf numFmtId="0" fontId="0" fillId="2" borderId="0" xfId="0" applyFill="1"/>
    <xf numFmtId="0" fontId="5" fillId="0" borderId="0" xfId="0" applyFont="1"/>
    <xf numFmtId="0" fontId="0" fillId="0" borderId="0" xfId="0" applyFill="1"/>
    <xf numFmtId="14" fontId="0" fillId="0" borderId="0" xfId="0" applyNumberFormat="1" applyFill="1"/>
    <xf numFmtId="0" fontId="6" fillId="0" borderId="0" xfId="0" applyFont="1" applyFill="1"/>
    <xf numFmtId="0" fontId="0" fillId="0" borderId="0" xfId="0" applyFont="1" applyFill="1"/>
    <xf numFmtId="0" fontId="1" fillId="2" borderId="0" xfId="0" applyFont="1" applyFill="1"/>
    <xf numFmtId="14" fontId="0" fillId="2" borderId="0" xfId="0" applyNumberFormat="1" applyFill="1"/>
    <xf numFmtId="0" fontId="5" fillId="2" borderId="0" xfId="0" applyFont="1" applyFill="1"/>
    <xf numFmtId="0" fontId="0" fillId="3" borderId="0" xfId="0" applyFill="1"/>
    <xf numFmtId="0" fontId="1" fillId="0" borderId="0" xfId="0" applyFont="1" applyFill="1"/>
    <xf numFmtId="14" fontId="0" fillId="0" borderId="0" xfId="0" applyNumberFormat="1" applyFont="1" applyFill="1"/>
    <xf numFmtId="0" fontId="5" fillId="0" borderId="0" xfId="0" applyFont="1" applyFill="1"/>
    <xf numFmtId="0" fontId="0" fillId="4" borderId="0" xfId="0" applyFill="1"/>
    <xf numFmtId="9" fontId="0" fillId="0" borderId="0" xfId="2263" applyFont="1"/>
    <xf numFmtId="164" fontId="0" fillId="3" borderId="0" xfId="2263" applyNumberFormat="1" applyFont="1" applyFill="1"/>
    <xf numFmtId="164" fontId="0" fillId="5" borderId="0" xfId="2263" applyNumberFormat="1" applyFont="1" applyFill="1"/>
    <xf numFmtId="10" fontId="0" fillId="5" borderId="0" xfId="2263" applyNumberFormat="1" applyFont="1" applyFill="1"/>
    <xf numFmtId="0" fontId="0" fillId="3" borderId="0" xfId="2263" applyNumberFormat="1" applyFont="1" applyFill="1"/>
  </cellXfs>
  <cellStyles count="2264">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Followed Hyperlink" xfId="494" builtinId="9" hidden="1"/>
    <cellStyle name="Followed Hyperlink" xfId="496" builtinId="9" hidden="1"/>
    <cellStyle name="Followed Hyperlink" xfId="498" builtinId="9" hidden="1"/>
    <cellStyle name="Followed Hyperlink" xfId="500" builtinId="9" hidden="1"/>
    <cellStyle name="Followed Hyperlink" xfId="502" builtinId="9" hidden="1"/>
    <cellStyle name="Followed Hyperlink" xfId="504" builtinId="9" hidden="1"/>
    <cellStyle name="Followed Hyperlink" xfId="506" builtinId="9" hidden="1"/>
    <cellStyle name="Followed Hyperlink" xfId="508" builtinId="9" hidden="1"/>
    <cellStyle name="Followed Hyperlink" xfId="510" builtinId="9" hidden="1"/>
    <cellStyle name="Followed Hyperlink" xfId="512" builtinId="9" hidden="1"/>
    <cellStyle name="Followed Hyperlink" xfId="514" builtinId="9" hidden="1"/>
    <cellStyle name="Followed Hyperlink" xfId="516" builtinId="9" hidden="1"/>
    <cellStyle name="Followed Hyperlink" xfId="518" builtinId="9" hidden="1"/>
    <cellStyle name="Followed Hyperlink" xfId="520" builtinId="9" hidden="1"/>
    <cellStyle name="Followed Hyperlink" xfId="522" builtinId="9" hidden="1"/>
    <cellStyle name="Followed Hyperlink" xfId="524" builtinId="9" hidden="1"/>
    <cellStyle name="Followed Hyperlink" xfId="526" builtinId="9" hidden="1"/>
    <cellStyle name="Followed Hyperlink" xfId="528" builtinId="9" hidden="1"/>
    <cellStyle name="Followed Hyperlink" xfId="530" builtinId="9" hidden="1"/>
    <cellStyle name="Followed Hyperlink" xfId="532" builtinId="9" hidden="1"/>
    <cellStyle name="Followed Hyperlink" xfId="534" builtinId="9" hidden="1"/>
    <cellStyle name="Followed Hyperlink" xfId="536" builtinId="9" hidden="1"/>
    <cellStyle name="Followed Hyperlink" xfId="538" builtinId="9" hidden="1"/>
    <cellStyle name="Followed Hyperlink" xfId="540" builtinId="9" hidden="1"/>
    <cellStyle name="Followed Hyperlink" xfId="542" builtinId="9" hidden="1"/>
    <cellStyle name="Followed Hyperlink" xfId="544" builtinId="9" hidden="1"/>
    <cellStyle name="Followed Hyperlink" xfId="546" builtinId="9" hidden="1"/>
    <cellStyle name="Followed Hyperlink" xfId="548" builtinId="9" hidden="1"/>
    <cellStyle name="Followed Hyperlink" xfId="550" builtinId="9" hidden="1"/>
    <cellStyle name="Followed Hyperlink" xfId="552" builtinId="9" hidden="1"/>
    <cellStyle name="Followed Hyperlink" xfId="554" builtinId="9" hidden="1"/>
    <cellStyle name="Followed Hyperlink" xfId="556" builtinId="9" hidden="1"/>
    <cellStyle name="Followed Hyperlink" xfId="558" builtinId="9" hidden="1"/>
    <cellStyle name="Followed Hyperlink" xfId="560" builtinId="9" hidden="1"/>
    <cellStyle name="Followed Hyperlink" xfId="562" builtinId="9" hidden="1"/>
    <cellStyle name="Followed Hyperlink" xfId="564" builtinId="9" hidden="1"/>
    <cellStyle name="Followed Hyperlink" xfId="566" builtinId="9" hidden="1"/>
    <cellStyle name="Followed Hyperlink" xfId="568" builtinId="9" hidden="1"/>
    <cellStyle name="Followed Hyperlink" xfId="570" builtinId="9" hidden="1"/>
    <cellStyle name="Followed Hyperlink" xfId="572" builtinId="9" hidden="1"/>
    <cellStyle name="Followed Hyperlink" xfId="574" builtinId="9" hidden="1"/>
    <cellStyle name="Followed Hyperlink" xfId="576" builtinId="9" hidden="1"/>
    <cellStyle name="Followed Hyperlink" xfId="578" builtinId="9" hidden="1"/>
    <cellStyle name="Followed Hyperlink" xfId="580" builtinId="9" hidden="1"/>
    <cellStyle name="Followed Hyperlink" xfId="582" builtinId="9" hidden="1"/>
    <cellStyle name="Followed Hyperlink" xfId="584" builtinId="9" hidden="1"/>
    <cellStyle name="Followed Hyperlink" xfId="586" builtinId="9" hidden="1"/>
    <cellStyle name="Followed Hyperlink" xfId="588" builtinId="9" hidden="1"/>
    <cellStyle name="Followed Hyperlink" xfId="590" builtinId="9" hidden="1"/>
    <cellStyle name="Followed Hyperlink" xfId="592" builtinId="9" hidden="1"/>
    <cellStyle name="Followed Hyperlink" xfId="594" builtinId="9" hidden="1"/>
    <cellStyle name="Followed Hyperlink" xfId="596" builtinId="9" hidden="1"/>
    <cellStyle name="Followed Hyperlink" xfId="598" builtinId="9" hidden="1"/>
    <cellStyle name="Followed Hyperlink" xfId="600" builtinId="9" hidden="1"/>
    <cellStyle name="Followed Hyperlink" xfId="602" builtinId="9" hidden="1"/>
    <cellStyle name="Followed Hyperlink" xfId="604" builtinId="9" hidden="1"/>
    <cellStyle name="Followed Hyperlink" xfId="606" builtinId="9" hidden="1"/>
    <cellStyle name="Followed Hyperlink" xfId="608" builtinId="9" hidden="1"/>
    <cellStyle name="Followed Hyperlink" xfId="610" builtinId="9" hidden="1"/>
    <cellStyle name="Followed Hyperlink" xfId="612" builtinId="9" hidden="1"/>
    <cellStyle name="Followed Hyperlink" xfId="614" builtinId="9" hidden="1"/>
    <cellStyle name="Followed Hyperlink" xfId="616" builtinId="9" hidden="1"/>
    <cellStyle name="Followed Hyperlink" xfId="618" builtinId="9" hidden="1"/>
    <cellStyle name="Followed Hyperlink" xfId="620" builtinId="9" hidden="1"/>
    <cellStyle name="Followed Hyperlink" xfId="622" builtinId="9" hidden="1"/>
    <cellStyle name="Followed Hyperlink" xfId="624" builtinId="9" hidden="1"/>
    <cellStyle name="Followed Hyperlink" xfId="626" builtinId="9" hidden="1"/>
    <cellStyle name="Followed Hyperlink" xfId="628" builtinId="9" hidden="1"/>
    <cellStyle name="Followed Hyperlink" xfId="630" builtinId="9" hidden="1"/>
    <cellStyle name="Followed Hyperlink" xfId="632" builtinId="9" hidden="1"/>
    <cellStyle name="Followed Hyperlink" xfId="634" builtinId="9" hidden="1"/>
    <cellStyle name="Followed Hyperlink" xfId="636" builtinId="9" hidden="1"/>
    <cellStyle name="Followed Hyperlink" xfId="638" builtinId="9" hidden="1"/>
    <cellStyle name="Followed Hyperlink" xfId="640" builtinId="9" hidden="1"/>
    <cellStyle name="Followed Hyperlink" xfId="642" builtinId="9" hidden="1"/>
    <cellStyle name="Followed Hyperlink" xfId="644" builtinId="9" hidden="1"/>
    <cellStyle name="Followed Hyperlink" xfId="646" builtinId="9" hidden="1"/>
    <cellStyle name="Followed Hyperlink" xfId="648" builtinId="9" hidden="1"/>
    <cellStyle name="Followed Hyperlink" xfId="650" builtinId="9" hidden="1"/>
    <cellStyle name="Followed Hyperlink" xfId="652" builtinId="9" hidden="1"/>
    <cellStyle name="Followed Hyperlink" xfId="654" builtinId="9" hidden="1"/>
    <cellStyle name="Followed Hyperlink" xfId="656" builtinId="9" hidden="1"/>
    <cellStyle name="Followed Hyperlink" xfId="658" builtinId="9" hidden="1"/>
    <cellStyle name="Followed Hyperlink" xfId="660" builtinId="9" hidden="1"/>
    <cellStyle name="Followed Hyperlink" xfId="662" builtinId="9" hidden="1"/>
    <cellStyle name="Followed Hyperlink" xfId="664" builtinId="9" hidden="1"/>
    <cellStyle name="Followed Hyperlink" xfId="666" builtinId="9" hidden="1"/>
    <cellStyle name="Followed Hyperlink" xfId="668" builtinId="9" hidden="1"/>
    <cellStyle name="Followed Hyperlink" xfId="670" builtinId="9" hidden="1"/>
    <cellStyle name="Followed Hyperlink" xfId="672" builtinId="9" hidden="1"/>
    <cellStyle name="Followed Hyperlink" xfId="674" builtinId="9" hidden="1"/>
    <cellStyle name="Followed Hyperlink" xfId="676" builtinId="9" hidden="1"/>
    <cellStyle name="Followed Hyperlink" xfId="678" builtinId="9" hidden="1"/>
    <cellStyle name="Followed Hyperlink" xfId="680" builtinId="9" hidden="1"/>
    <cellStyle name="Followed Hyperlink" xfId="682" builtinId="9" hidden="1"/>
    <cellStyle name="Followed Hyperlink" xfId="684" builtinId="9" hidden="1"/>
    <cellStyle name="Followed Hyperlink" xfId="686" builtinId="9" hidden="1"/>
    <cellStyle name="Followed Hyperlink" xfId="688" builtinId="9" hidden="1"/>
    <cellStyle name="Followed Hyperlink" xfId="690" builtinId="9" hidden="1"/>
    <cellStyle name="Followed Hyperlink" xfId="692" builtinId="9" hidden="1"/>
    <cellStyle name="Followed Hyperlink" xfId="694" builtinId="9" hidden="1"/>
    <cellStyle name="Followed Hyperlink" xfId="696" builtinId="9" hidden="1"/>
    <cellStyle name="Followed Hyperlink" xfId="698" builtinId="9" hidden="1"/>
    <cellStyle name="Followed Hyperlink" xfId="700" builtinId="9" hidden="1"/>
    <cellStyle name="Followed Hyperlink" xfId="702" builtinId="9" hidden="1"/>
    <cellStyle name="Followed Hyperlink" xfId="704" builtinId="9" hidden="1"/>
    <cellStyle name="Followed Hyperlink" xfId="706" builtinId="9" hidden="1"/>
    <cellStyle name="Followed Hyperlink" xfId="708" builtinId="9" hidden="1"/>
    <cellStyle name="Followed Hyperlink" xfId="710" builtinId="9" hidden="1"/>
    <cellStyle name="Followed Hyperlink" xfId="712" builtinId="9" hidden="1"/>
    <cellStyle name="Followed Hyperlink" xfId="714" builtinId="9" hidden="1"/>
    <cellStyle name="Followed Hyperlink" xfId="716" builtinId="9" hidden="1"/>
    <cellStyle name="Followed Hyperlink" xfId="718" builtinId="9" hidden="1"/>
    <cellStyle name="Followed Hyperlink" xfId="720" builtinId="9" hidden="1"/>
    <cellStyle name="Followed Hyperlink" xfId="722" builtinId="9" hidden="1"/>
    <cellStyle name="Followed Hyperlink" xfId="724" builtinId="9" hidden="1"/>
    <cellStyle name="Followed Hyperlink" xfId="726" builtinId="9" hidden="1"/>
    <cellStyle name="Followed Hyperlink" xfId="728" builtinId="9" hidden="1"/>
    <cellStyle name="Followed Hyperlink" xfId="730" builtinId="9" hidden="1"/>
    <cellStyle name="Followed Hyperlink" xfId="732" builtinId="9" hidden="1"/>
    <cellStyle name="Followed Hyperlink" xfId="734" builtinId="9" hidden="1"/>
    <cellStyle name="Followed Hyperlink" xfId="736" builtinId="9" hidden="1"/>
    <cellStyle name="Followed Hyperlink" xfId="738" builtinId="9" hidden="1"/>
    <cellStyle name="Followed Hyperlink" xfId="740" builtinId="9" hidden="1"/>
    <cellStyle name="Followed Hyperlink" xfId="742" builtinId="9" hidden="1"/>
    <cellStyle name="Followed Hyperlink" xfId="744" builtinId="9" hidden="1"/>
    <cellStyle name="Followed Hyperlink" xfId="746" builtinId="9" hidden="1"/>
    <cellStyle name="Followed Hyperlink" xfId="748" builtinId="9" hidden="1"/>
    <cellStyle name="Followed Hyperlink" xfId="750" builtinId="9" hidden="1"/>
    <cellStyle name="Followed Hyperlink" xfId="752" builtinId="9" hidden="1"/>
    <cellStyle name="Followed Hyperlink" xfId="754" builtinId="9" hidden="1"/>
    <cellStyle name="Followed Hyperlink" xfId="756" builtinId="9" hidden="1"/>
    <cellStyle name="Followed Hyperlink" xfId="758" builtinId="9" hidden="1"/>
    <cellStyle name="Followed Hyperlink" xfId="760" builtinId="9" hidden="1"/>
    <cellStyle name="Followed Hyperlink" xfId="762" builtinId="9" hidden="1"/>
    <cellStyle name="Followed Hyperlink" xfId="764" builtinId="9" hidden="1"/>
    <cellStyle name="Followed Hyperlink" xfId="766" builtinId="9" hidden="1"/>
    <cellStyle name="Followed Hyperlink" xfId="768" builtinId="9" hidden="1"/>
    <cellStyle name="Followed Hyperlink" xfId="770" builtinId="9" hidden="1"/>
    <cellStyle name="Followed Hyperlink" xfId="772" builtinId="9" hidden="1"/>
    <cellStyle name="Followed Hyperlink" xfId="774" builtinId="9" hidden="1"/>
    <cellStyle name="Followed Hyperlink" xfId="776" builtinId="9" hidden="1"/>
    <cellStyle name="Followed Hyperlink" xfId="778" builtinId="9" hidden="1"/>
    <cellStyle name="Followed Hyperlink" xfId="780" builtinId="9" hidden="1"/>
    <cellStyle name="Followed Hyperlink" xfId="782" builtinId="9" hidden="1"/>
    <cellStyle name="Followed Hyperlink" xfId="784" builtinId="9" hidden="1"/>
    <cellStyle name="Followed Hyperlink" xfId="786" builtinId="9" hidden="1"/>
    <cellStyle name="Followed Hyperlink" xfId="788" builtinId="9" hidden="1"/>
    <cellStyle name="Followed Hyperlink" xfId="790" builtinId="9" hidden="1"/>
    <cellStyle name="Followed Hyperlink" xfId="792" builtinId="9" hidden="1"/>
    <cellStyle name="Followed Hyperlink" xfId="794" builtinId="9" hidden="1"/>
    <cellStyle name="Followed Hyperlink" xfId="796" builtinId="9" hidden="1"/>
    <cellStyle name="Followed Hyperlink" xfId="798" builtinId="9" hidden="1"/>
    <cellStyle name="Followed Hyperlink" xfId="800" builtinId="9" hidden="1"/>
    <cellStyle name="Followed Hyperlink" xfId="802" builtinId="9" hidden="1"/>
    <cellStyle name="Followed Hyperlink" xfId="804" builtinId="9" hidden="1"/>
    <cellStyle name="Followed Hyperlink" xfId="806" builtinId="9" hidden="1"/>
    <cellStyle name="Followed Hyperlink" xfId="808" builtinId="9" hidden="1"/>
    <cellStyle name="Followed Hyperlink" xfId="810" builtinId="9" hidden="1"/>
    <cellStyle name="Followed Hyperlink" xfId="812" builtinId="9" hidden="1"/>
    <cellStyle name="Followed Hyperlink" xfId="814" builtinId="9" hidden="1"/>
    <cellStyle name="Followed Hyperlink" xfId="816" builtinId="9" hidden="1"/>
    <cellStyle name="Followed Hyperlink" xfId="818" builtinId="9" hidden="1"/>
    <cellStyle name="Followed Hyperlink" xfId="820" builtinId="9" hidden="1"/>
    <cellStyle name="Followed Hyperlink" xfId="822" builtinId="9" hidden="1"/>
    <cellStyle name="Followed Hyperlink" xfId="824" builtinId="9" hidden="1"/>
    <cellStyle name="Followed Hyperlink" xfId="826" builtinId="9" hidden="1"/>
    <cellStyle name="Followed Hyperlink" xfId="828" builtinId="9" hidden="1"/>
    <cellStyle name="Followed Hyperlink" xfId="830" builtinId="9" hidden="1"/>
    <cellStyle name="Followed Hyperlink" xfId="832" builtinId="9" hidden="1"/>
    <cellStyle name="Followed Hyperlink" xfId="834" builtinId="9" hidden="1"/>
    <cellStyle name="Followed Hyperlink" xfId="836" builtinId="9" hidden="1"/>
    <cellStyle name="Followed Hyperlink" xfId="838" builtinId="9" hidden="1"/>
    <cellStyle name="Followed Hyperlink" xfId="840" builtinId="9" hidden="1"/>
    <cellStyle name="Followed Hyperlink" xfId="842" builtinId="9" hidden="1"/>
    <cellStyle name="Followed Hyperlink" xfId="844" builtinId="9" hidden="1"/>
    <cellStyle name="Followed Hyperlink" xfId="846" builtinId="9" hidden="1"/>
    <cellStyle name="Followed Hyperlink" xfId="848" builtinId="9" hidden="1"/>
    <cellStyle name="Followed Hyperlink" xfId="850" builtinId="9" hidden="1"/>
    <cellStyle name="Followed Hyperlink" xfId="852" builtinId="9" hidden="1"/>
    <cellStyle name="Followed Hyperlink" xfId="854" builtinId="9" hidden="1"/>
    <cellStyle name="Followed Hyperlink" xfId="856" builtinId="9" hidden="1"/>
    <cellStyle name="Followed Hyperlink" xfId="858" builtinId="9" hidden="1"/>
    <cellStyle name="Followed Hyperlink" xfId="860" builtinId="9" hidden="1"/>
    <cellStyle name="Followed Hyperlink" xfId="862" builtinId="9" hidden="1"/>
    <cellStyle name="Followed Hyperlink" xfId="864" builtinId="9" hidden="1"/>
    <cellStyle name="Followed Hyperlink" xfId="866" builtinId="9" hidden="1"/>
    <cellStyle name="Followed Hyperlink" xfId="868" builtinId="9" hidden="1"/>
    <cellStyle name="Followed Hyperlink" xfId="870" builtinId="9" hidden="1"/>
    <cellStyle name="Followed Hyperlink" xfId="872" builtinId="9" hidden="1"/>
    <cellStyle name="Followed Hyperlink" xfId="874" builtinId="9" hidden="1"/>
    <cellStyle name="Followed Hyperlink" xfId="876" builtinId="9" hidden="1"/>
    <cellStyle name="Followed Hyperlink" xfId="878" builtinId="9" hidden="1"/>
    <cellStyle name="Followed Hyperlink" xfId="880" builtinId="9" hidden="1"/>
    <cellStyle name="Followed Hyperlink" xfId="882" builtinId="9" hidden="1"/>
    <cellStyle name="Followed Hyperlink" xfId="884" builtinId="9" hidden="1"/>
    <cellStyle name="Followed Hyperlink" xfId="886" builtinId="9" hidden="1"/>
    <cellStyle name="Followed Hyperlink" xfId="888" builtinId="9" hidden="1"/>
    <cellStyle name="Followed Hyperlink" xfId="890" builtinId="9" hidden="1"/>
    <cellStyle name="Followed Hyperlink" xfId="892" builtinId="9" hidden="1"/>
    <cellStyle name="Followed Hyperlink" xfId="894" builtinId="9" hidden="1"/>
    <cellStyle name="Followed Hyperlink" xfId="896" builtinId="9" hidden="1"/>
    <cellStyle name="Followed Hyperlink" xfId="898" builtinId="9" hidden="1"/>
    <cellStyle name="Followed Hyperlink" xfId="900" builtinId="9" hidden="1"/>
    <cellStyle name="Followed Hyperlink" xfId="902" builtinId="9" hidden="1"/>
    <cellStyle name="Followed Hyperlink" xfId="904" builtinId="9" hidden="1"/>
    <cellStyle name="Followed Hyperlink" xfId="906" builtinId="9" hidden="1"/>
    <cellStyle name="Followed Hyperlink" xfId="908" builtinId="9" hidden="1"/>
    <cellStyle name="Followed Hyperlink" xfId="910" builtinId="9" hidden="1"/>
    <cellStyle name="Followed Hyperlink" xfId="912" builtinId="9" hidden="1"/>
    <cellStyle name="Followed Hyperlink" xfId="914" builtinId="9" hidden="1"/>
    <cellStyle name="Followed Hyperlink" xfId="916" builtinId="9" hidden="1"/>
    <cellStyle name="Followed Hyperlink" xfId="918" builtinId="9" hidden="1"/>
    <cellStyle name="Followed Hyperlink" xfId="920" builtinId="9" hidden="1"/>
    <cellStyle name="Followed Hyperlink" xfId="922" builtinId="9" hidden="1"/>
    <cellStyle name="Followed Hyperlink" xfId="924" builtinId="9" hidden="1"/>
    <cellStyle name="Followed Hyperlink" xfId="926" builtinId="9" hidden="1"/>
    <cellStyle name="Followed Hyperlink" xfId="928" builtinId="9" hidden="1"/>
    <cellStyle name="Followed Hyperlink" xfId="930" builtinId="9" hidden="1"/>
    <cellStyle name="Followed Hyperlink" xfId="932" builtinId="9" hidden="1"/>
    <cellStyle name="Followed Hyperlink" xfId="934" builtinId="9" hidden="1"/>
    <cellStyle name="Followed Hyperlink" xfId="936" builtinId="9" hidden="1"/>
    <cellStyle name="Followed Hyperlink" xfId="938" builtinId="9" hidden="1"/>
    <cellStyle name="Followed Hyperlink" xfId="940" builtinId="9" hidden="1"/>
    <cellStyle name="Followed Hyperlink" xfId="942" builtinId="9" hidden="1"/>
    <cellStyle name="Followed Hyperlink" xfId="944" builtinId="9" hidden="1"/>
    <cellStyle name="Followed Hyperlink" xfId="946" builtinId="9" hidden="1"/>
    <cellStyle name="Followed Hyperlink" xfId="948" builtinId="9" hidden="1"/>
    <cellStyle name="Followed Hyperlink" xfId="950" builtinId="9" hidden="1"/>
    <cellStyle name="Followed Hyperlink" xfId="952" builtinId="9" hidden="1"/>
    <cellStyle name="Followed Hyperlink" xfId="954" builtinId="9" hidden="1"/>
    <cellStyle name="Followed Hyperlink" xfId="956" builtinId="9" hidden="1"/>
    <cellStyle name="Followed Hyperlink" xfId="958" builtinId="9" hidden="1"/>
    <cellStyle name="Followed Hyperlink" xfId="960" builtinId="9" hidden="1"/>
    <cellStyle name="Followed Hyperlink" xfId="962" builtinId="9" hidden="1"/>
    <cellStyle name="Followed Hyperlink" xfId="964" builtinId="9" hidden="1"/>
    <cellStyle name="Followed Hyperlink" xfId="966" builtinId="9" hidden="1"/>
    <cellStyle name="Followed Hyperlink" xfId="968" builtinId="9" hidden="1"/>
    <cellStyle name="Followed Hyperlink" xfId="970" builtinId="9" hidden="1"/>
    <cellStyle name="Followed Hyperlink" xfId="972" builtinId="9" hidden="1"/>
    <cellStyle name="Followed Hyperlink" xfId="974" builtinId="9" hidden="1"/>
    <cellStyle name="Followed Hyperlink" xfId="976" builtinId="9" hidden="1"/>
    <cellStyle name="Followed Hyperlink" xfId="978" builtinId="9" hidden="1"/>
    <cellStyle name="Followed Hyperlink" xfId="980" builtinId="9" hidden="1"/>
    <cellStyle name="Followed Hyperlink" xfId="982" builtinId="9" hidden="1"/>
    <cellStyle name="Followed Hyperlink" xfId="984" builtinId="9" hidden="1"/>
    <cellStyle name="Followed Hyperlink" xfId="986" builtinId="9" hidden="1"/>
    <cellStyle name="Followed Hyperlink" xfId="988" builtinId="9" hidden="1"/>
    <cellStyle name="Followed Hyperlink" xfId="990" builtinId="9" hidden="1"/>
    <cellStyle name="Followed Hyperlink" xfId="992" builtinId="9" hidden="1"/>
    <cellStyle name="Followed Hyperlink" xfId="994" builtinId="9" hidden="1"/>
    <cellStyle name="Followed Hyperlink" xfId="996" builtinId="9" hidden="1"/>
    <cellStyle name="Followed Hyperlink" xfId="998" builtinId="9" hidden="1"/>
    <cellStyle name="Followed Hyperlink" xfId="1000" builtinId="9" hidden="1"/>
    <cellStyle name="Followed Hyperlink" xfId="1002" builtinId="9" hidden="1"/>
    <cellStyle name="Followed Hyperlink" xfId="1004" builtinId="9" hidden="1"/>
    <cellStyle name="Followed Hyperlink" xfId="1006" builtinId="9" hidden="1"/>
    <cellStyle name="Followed Hyperlink" xfId="1008" builtinId="9" hidden="1"/>
    <cellStyle name="Followed Hyperlink" xfId="1010" builtinId="9" hidden="1"/>
    <cellStyle name="Followed Hyperlink" xfId="1012" builtinId="9" hidden="1"/>
    <cellStyle name="Followed Hyperlink" xfId="1014" builtinId="9" hidden="1"/>
    <cellStyle name="Followed Hyperlink" xfId="1016" builtinId="9" hidden="1"/>
    <cellStyle name="Followed Hyperlink" xfId="1018" builtinId="9" hidden="1"/>
    <cellStyle name="Followed Hyperlink" xfId="1020" builtinId="9" hidden="1"/>
    <cellStyle name="Followed Hyperlink" xfId="1022" builtinId="9" hidden="1"/>
    <cellStyle name="Followed Hyperlink" xfId="1024" builtinId="9" hidden="1"/>
    <cellStyle name="Followed Hyperlink" xfId="1026" builtinId="9" hidden="1"/>
    <cellStyle name="Followed Hyperlink" xfId="1028" builtinId="9" hidden="1"/>
    <cellStyle name="Followed Hyperlink" xfId="1030" builtinId="9" hidden="1"/>
    <cellStyle name="Followed Hyperlink" xfId="1032" builtinId="9" hidden="1"/>
    <cellStyle name="Followed Hyperlink" xfId="1034" builtinId="9" hidden="1"/>
    <cellStyle name="Followed Hyperlink" xfId="1036" builtinId="9" hidden="1"/>
    <cellStyle name="Followed Hyperlink" xfId="1038" builtinId="9" hidden="1"/>
    <cellStyle name="Followed Hyperlink" xfId="1040" builtinId="9" hidden="1"/>
    <cellStyle name="Followed Hyperlink" xfId="1042" builtinId="9" hidden="1"/>
    <cellStyle name="Followed Hyperlink" xfId="1044" builtinId="9" hidden="1"/>
    <cellStyle name="Followed Hyperlink" xfId="1046" builtinId="9" hidden="1"/>
    <cellStyle name="Followed Hyperlink" xfId="1048" builtinId="9" hidden="1"/>
    <cellStyle name="Followed Hyperlink" xfId="1050" builtinId="9" hidden="1"/>
    <cellStyle name="Followed Hyperlink" xfId="1052" builtinId="9" hidden="1"/>
    <cellStyle name="Followed Hyperlink" xfId="1054" builtinId="9" hidden="1"/>
    <cellStyle name="Followed Hyperlink" xfId="1056" builtinId="9" hidden="1"/>
    <cellStyle name="Followed Hyperlink" xfId="1058" builtinId="9" hidden="1"/>
    <cellStyle name="Followed Hyperlink" xfId="1060" builtinId="9" hidden="1"/>
    <cellStyle name="Followed Hyperlink" xfId="1062" builtinId="9" hidden="1"/>
    <cellStyle name="Followed Hyperlink" xfId="1064" builtinId="9" hidden="1"/>
    <cellStyle name="Followed Hyperlink" xfId="1066" builtinId="9" hidden="1"/>
    <cellStyle name="Followed Hyperlink" xfId="1068" builtinId="9" hidden="1"/>
    <cellStyle name="Followed Hyperlink" xfId="1070" builtinId="9" hidden="1"/>
    <cellStyle name="Followed Hyperlink" xfId="1072" builtinId="9" hidden="1"/>
    <cellStyle name="Followed Hyperlink" xfId="1074" builtinId="9" hidden="1"/>
    <cellStyle name="Followed Hyperlink" xfId="1076" builtinId="9" hidden="1"/>
    <cellStyle name="Followed Hyperlink" xfId="1078" builtinId="9" hidden="1"/>
    <cellStyle name="Followed Hyperlink" xfId="1080" builtinId="9" hidden="1"/>
    <cellStyle name="Followed Hyperlink" xfId="1082" builtinId="9" hidden="1"/>
    <cellStyle name="Followed Hyperlink" xfId="1084" builtinId="9" hidden="1"/>
    <cellStyle name="Followed Hyperlink" xfId="1086" builtinId="9" hidden="1"/>
    <cellStyle name="Followed Hyperlink" xfId="1088" builtinId="9" hidden="1"/>
    <cellStyle name="Followed Hyperlink" xfId="1090" builtinId="9" hidden="1"/>
    <cellStyle name="Followed Hyperlink" xfId="1092" builtinId="9" hidden="1"/>
    <cellStyle name="Followed Hyperlink" xfId="1094" builtinId="9" hidden="1"/>
    <cellStyle name="Followed Hyperlink" xfId="1096" builtinId="9" hidden="1"/>
    <cellStyle name="Followed Hyperlink" xfId="1098" builtinId="9" hidden="1"/>
    <cellStyle name="Followed Hyperlink" xfId="1100" builtinId="9" hidden="1"/>
    <cellStyle name="Followed Hyperlink" xfId="1102" builtinId="9" hidden="1"/>
    <cellStyle name="Followed Hyperlink" xfId="1104" builtinId="9" hidden="1"/>
    <cellStyle name="Followed Hyperlink" xfId="1106" builtinId="9" hidden="1"/>
    <cellStyle name="Followed Hyperlink" xfId="1108" builtinId="9" hidden="1"/>
    <cellStyle name="Followed Hyperlink" xfId="1110" builtinId="9" hidden="1"/>
    <cellStyle name="Followed Hyperlink" xfId="1112" builtinId="9" hidden="1"/>
    <cellStyle name="Followed Hyperlink" xfId="1114" builtinId="9" hidden="1"/>
    <cellStyle name="Followed Hyperlink" xfId="1116" builtinId="9" hidden="1"/>
    <cellStyle name="Followed Hyperlink" xfId="1118" builtinId="9" hidden="1"/>
    <cellStyle name="Followed Hyperlink" xfId="1120" builtinId="9" hidden="1"/>
    <cellStyle name="Followed Hyperlink" xfId="1122" builtinId="9" hidden="1"/>
    <cellStyle name="Followed Hyperlink" xfId="1124" builtinId="9" hidden="1"/>
    <cellStyle name="Followed Hyperlink" xfId="1126" builtinId="9" hidden="1"/>
    <cellStyle name="Followed Hyperlink" xfId="1128" builtinId="9" hidden="1"/>
    <cellStyle name="Followed Hyperlink" xfId="1130" builtinId="9" hidden="1"/>
    <cellStyle name="Followed Hyperlink" xfId="1132" builtinId="9" hidden="1"/>
    <cellStyle name="Followed Hyperlink" xfId="1134" builtinId="9" hidden="1"/>
    <cellStyle name="Followed Hyperlink" xfId="1136" builtinId="9" hidden="1"/>
    <cellStyle name="Followed Hyperlink" xfId="1138" builtinId="9" hidden="1"/>
    <cellStyle name="Followed Hyperlink" xfId="1140" builtinId="9" hidden="1"/>
    <cellStyle name="Followed Hyperlink" xfId="1142" builtinId="9" hidden="1"/>
    <cellStyle name="Followed Hyperlink" xfId="1144" builtinId="9" hidden="1"/>
    <cellStyle name="Followed Hyperlink" xfId="1146" builtinId="9" hidden="1"/>
    <cellStyle name="Followed Hyperlink" xfId="1148" builtinId="9" hidden="1"/>
    <cellStyle name="Followed Hyperlink" xfId="1150" builtinId="9" hidden="1"/>
    <cellStyle name="Followed Hyperlink" xfId="1152" builtinId="9" hidden="1"/>
    <cellStyle name="Followed Hyperlink" xfId="1154" builtinId="9" hidden="1"/>
    <cellStyle name="Followed Hyperlink" xfId="1156" builtinId="9" hidden="1"/>
    <cellStyle name="Followed Hyperlink" xfId="1158" builtinId="9" hidden="1"/>
    <cellStyle name="Followed Hyperlink" xfId="1160" builtinId="9" hidden="1"/>
    <cellStyle name="Followed Hyperlink" xfId="1162" builtinId="9" hidden="1"/>
    <cellStyle name="Followed Hyperlink" xfId="1164" builtinId="9" hidden="1"/>
    <cellStyle name="Followed Hyperlink" xfId="1166" builtinId="9" hidden="1"/>
    <cellStyle name="Followed Hyperlink" xfId="1168" builtinId="9" hidden="1"/>
    <cellStyle name="Followed Hyperlink" xfId="1170" builtinId="9" hidden="1"/>
    <cellStyle name="Followed Hyperlink" xfId="1172" builtinId="9" hidden="1"/>
    <cellStyle name="Followed Hyperlink" xfId="1174" builtinId="9" hidden="1"/>
    <cellStyle name="Followed Hyperlink" xfId="1176" builtinId="9" hidden="1"/>
    <cellStyle name="Followed Hyperlink" xfId="1178" builtinId="9" hidden="1"/>
    <cellStyle name="Followed Hyperlink" xfId="1180" builtinId="9" hidden="1"/>
    <cellStyle name="Followed Hyperlink" xfId="1182" builtinId="9" hidden="1"/>
    <cellStyle name="Followed Hyperlink" xfId="1184" builtinId="9" hidden="1"/>
    <cellStyle name="Followed Hyperlink" xfId="1186" builtinId="9" hidden="1"/>
    <cellStyle name="Followed Hyperlink" xfId="1188" builtinId="9" hidden="1"/>
    <cellStyle name="Followed Hyperlink" xfId="1190" builtinId="9" hidden="1"/>
    <cellStyle name="Followed Hyperlink" xfId="1192" builtinId="9" hidden="1"/>
    <cellStyle name="Followed Hyperlink" xfId="1194" builtinId="9" hidden="1"/>
    <cellStyle name="Followed Hyperlink" xfId="1196" builtinId="9" hidden="1"/>
    <cellStyle name="Followed Hyperlink" xfId="1198" builtinId="9" hidden="1"/>
    <cellStyle name="Followed Hyperlink" xfId="1200" builtinId="9" hidden="1"/>
    <cellStyle name="Followed Hyperlink" xfId="1202" builtinId="9" hidden="1"/>
    <cellStyle name="Followed Hyperlink" xfId="1204" builtinId="9" hidden="1"/>
    <cellStyle name="Followed Hyperlink" xfId="1206" builtinId="9" hidden="1"/>
    <cellStyle name="Followed Hyperlink" xfId="1208" builtinId="9" hidden="1"/>
    <cellStyle name="Followed Hyperlink" xfId="1210" builtinId="9" hidden="1"/>
    <cellStyle name="Followed Hyperlink" xfId="1212" builtinId="9" hidden="1"/>
    <cellStyle name="Followed Hyperlink" xfId="1214" builtinId="9" hidden="1"/>
    <cellStyle name="Followed Hyperlink" xfId="1216" builtinId="9" hidden="1"/>
    <cellStyle name="Followed Hyperlink" xfId="1218" builtinId="9" hidden="1"/>
    <cellStyle name="Followed Hyperlink" xfId="1220" builtinId="9" hidden="1"/>
    <cellStyle name="Followed Hyperlink" xfId="1222" builtinId="9" hidden="1"/>
    <cellStyle name="Followed Hyperlink" xfId="1224" builtinId="9" hidden="1"/>
    <cellStyle name="Followed Hyperlink" xfId="1226" builtinId="9" hidden="1"/>
    <cellStyle name="Followed Hyperlink" xfId="1228" builtinId="9" hidden="1"/>
    <cellStyle name="Followed Hyperlink" xfId="1230" builtinId="9" hidden="1"/>
    <cellStyle name="Followed Hyperlink" xfId="1232" builtinId="9" hidden="1"/>
    <cellStyle name="Followed Hyperlink" xfId="1234" builtinId="9" hidden="1"/>
    <cellStyle name="Followed Hyperlink" xfId="1236" builtinId="9" hidden="1"/>
    <cellStyle name="Followed Hyperlink" xfId="1238" builtinId="9" hidden="1"/>
    <cellStyle name="Followed Hyperlink" xfId="1240" builtinId="9" hidden="1"/>
    <cellStyle name="Followed Hyperlink" xfId="1242" builtinId="9" hidden="1"/>
    <cellStyle name="Followed Hyperlink" xfId="1244" builtinId="9" hidden="1"/>
    <cellStyle name="Followed Hyperlink" xfId="1246" builtinId="9" hidden="1"/>
    <cellStyle name="Followed Hyperlink" xfId="1248" builtinId="9" hidden="1"/>
    <cellStyle name="Followed Hyperlink" xfId="1250" builtinId="9" hidden="1"/>
    <cellStyle name="Followed Hyperlink" xfId="1252" builtinId="9" hidden="1"/>
    <cellStyle name="Followed Hyperlink" xfId="1254" builtinId="9" hidden="1"/>
    <cellStyle name="Followed Hyperlink" xfId="1256" builtinId="9" hidden="1"/>
    <cellStyle name="Followed Hyperlink" xfId="1258" builtinId="9" hidden="1"/>
    <cellStyle name="Followed Hyperlink" xfId="1260" builtinId="9" hidden="1"/>
    <cellStyle name="Followed Hyperlink" xfId="1262" builtinId="9" hidden="1"/>
    <cellStyle name="Followed Hyperlink" xfId="1264" builtinId="9" hidden="1"/>
    <cellStyle name="Followed Hyperlink" xfId="1266" builtinId="9" hidden="1"/>
    <cellStyle name="Followed Hyperlink" xfId="1268" builtinId="9" hidden="1"/>
    <cellStyle name="Followed Hyperlink" xfId="1270" builtinId="9" hidden="1"/>
    <cellStyle name="Followed Hyperlink" xfId="1272" builtinId="9" hidden="1"/>
    <cellStyle name="Followed Hyperlink" xfId="1274" builtinId="9" hidden="1"/>
    <cellStyle name="Followed Hyperlink" xfId="1276" builtinId="9" hidden="1"/>
    <cellStyle name="Followed Hyperlink" xfId="1278" builtinId="9" hidden="1"/>
    <cellStyle name="Followed Hyperlink" xfId="1280" builtinId="9" hidden="1"/>
    <cellStyle name="Followed Hyperlink" xfId="1282" builtinId="9" hidden="1"/>
    <cellStyle name="Followed Hyperlink" xfId="1284" builtinId="9" hidden="1"/>
    <cellStyle name="Followed Hyperlink" xfId="1286" builtinId="9" hidden="1"/>
    <cellStyle name="Followed Hyperlink" xfId="1288" builtinId="9" hidden="1"/>
    <cellStyle name="Followed Hyperlink" xfId="1290" builtinId="9" hidden="1"/>
    <cellStyle name="Followed Hyperlink" xfId="1292" builtinId="9" hidden="1"/>
    <cellStyle name="Followed Hyperlink" xfId="1294" builtinId="9" hidden="1"/>
    <cellStyle name="Followed Hyperlink" xfId="1296" builtinId="9" hidden="1"/>
    <cellStyle name="Followed Hyperlink" xfId="1298" builtinId="9" hidden="1"/>
    <cellStyle name="Followed Hyperlink" xfId="1300" builtinId="9" hidden="1"/>
    <cellStyle name="Followed Hyperlink" xfId="1302" builtinId="9" hidden="1"/>
    <cellStyle name="Followed Hyperlink" xfId="1304" builtinId="9" hidden="1"/>
    <cellStyle name="Followed Hyperlink" xfId="1306" builtinId="9" hidden="1"/>
    <cellStyle name="Followed Hyperlink" xfId="1308" builtinId="9" hidden="1"/>
    <cellStyle name="Followed Hyperlink" xfId="1310" builtinId="9" hidden="1"/>
    <cellStyle name="Followed Hyperlink" xfId="1312" builtinId="9" hidden="1"/>
    <cellStyle name="Followed Hyperlink" xfId="1314" builtinId="9" hidden="1"/>
    <cellStyle name="Followed Hyperlink" xfId="1316" builtinId="9" hidden="1"/>
    <cellStyle name="Followed Hyperlink" xfId="1318" builtinId="9" hidden="1"/>
    <cellStyle name="Followed Hyperlink" xfId="1320" builtinId="9" hidden="1"/>
    <cellStyle name="Followed Hyperlink" xfId="1322" builtinId="9" hidden="1"/>
    <cellStyle name="Followed Hyperlink" xfId="1324" builtinId="9" hidden="1"/>
    <cellStyle name="Followed Hyperlink" xfId="1326" builtinId="9" hidden="1"/>
    <cellStyle name="Followed Hyperlink" xfId="1328" builtinId="9" hidden="1"/>
    <cellStyle name="Followed Hyperlink" xfId="1330" builtinId="9" hidden="1"/>
    <cellStyle name="Followed Hyperlink" xfId="1332" builtinId="9" hidden="1"/>
    <cellStyle name="Followed Hyperlink" xfId="1334" builtinId="9" hidden="1"/>
    <cellStyle name="Followed Hyperlink" xfId="1336" builtinId="9" hidden="1"/>
    <cellStyle name="Followed Hyperlink" xfId="1338" builtinId="9" hidden="1"/>
    <cellStyle name="Followed Hyperlink" xfId="1340" builtinId="9" hidden="1"/>
    <cellStyle name="Followed Hyperlink" xfId="1342" builtinId="9" hidden="1"/>
    <cellStyle name="Followed Hyperlink" xfId="1344" builtinId="9" hidden="1"/>
    <cellStyle name="Followed Hyperlink" xfId="1346" builtinId="9" hidden="1"/>
    <cellStyle name="Followed Hyperlink" xfId="1348" builtinId="9" hidden="1"/>
    <cellStyle name="Followed Hyperlink" xfId="1350" builtinId="9" hidden="1"/>
    <cellStyle name="Followed Hyperlink" xfId="1352" builtinId="9" hidden="1"/>
    <cellStyle name="Followed Hyperlink" xfId="1354" builtinId="9" hidden="1"/>
    <cellStyle name="Followed Hyperlink" xfId="1356" builtinId="9" hidden="1"/>
    <cellStyle name="Followed Hyperlink" xfId="1358" builtinId="9" hidden="1"/>
    <cellStyle name="Followed Hyperlink" xfId="1360" builtinId="9" hidden="1"/>
    <cellStyle name="Followed Hyperlink" xfId="1362" builtinId="9" hidden="1"/>
    <cellStyle name="Followed Hyperlink" xfId="1364" builtinId="9" hidden="1"/>
    <cellStyle name="Followed Hyperlink" xfId="1366" builtinId="9" hidden="1"/>
    <cellStyle name="Followed Hyperlink" xfId="1368" builtinId="9" hidden="1"/>
    <cellStyle name="Followed Hyperlink" xfId="1370" builtinId="9" hidden="1"/>
    <cellStyle name="Followed Hyperlink" xfId="1372" builtinId="9" hidden="1"/>
    <cellStyle name="Followed Hyperlink" xfId="1374" builtinId="9" hidden="1"/>
    <cellStyle name="Followed Hyperlink" xfId="1376" builtinId="9" hidden="1"/>
    <cellStyle name="Followed Hyperlink" xfId="1378" builtinId="9" hidden="1"/>
    <cellStyle name="Followed Hyperlink" xfId="1380" builtinId="9" hidden="1"/>
    <cellStyle name="Followed Hyperlink" xfId="1382" builtinId="9" hidden="1"/>
    <cellStyle name="Followed Hyperlink" xfId="1384" builtinId="9" hidden="1"/>
    <cellStyle name="Followed Hyperlink" xfId="1386" builtinId="9" hidden="1"/>
    <cellStyle name="Followed Hyperlink" xfId="1388" builtinId="9" hidden="1"/>
    <cellStyle name="Followed Hyperlink" xfId="1390" builtinId="9" hidden="1"/>
    <cellStyle name="Followed Hyperlink" xfId="1392" builtinId="9" hidden="1"/>
    <cellStyle name="Followed Hyperlink" xfId="1394" builtinId="9" hidden="1"/>
    <cellStyle name="Followed Hyperlink" xfId="1396" builtinId="9" hidden="1"/>
    <cellStyle name="Followed Hyperlink" xfId="1398" builtinId="9" hidden="1"/>
    <cellStyle name="Followed Hyperlink" xfId="1400" builtinId="9" hidden="1"/>
    <cellStyle name="Followed Hyperlink" xfId="1402" builtinId="9" hidden="1"/>
    <cellStyle name="Followed Hyperlink" xfId="1404" builtinId="9" hidden="1"/>
    <cellStyle name="Followed Hyperlink" xfId="1406" builtinId="9" hidden="1"/>
    <cellStyle name="Followed Hyperlink" xfId="1408" builtinId="9" hidden="1"/>
    <cellStyle name="Followed Hyperlink" xfId="1410" builtinId="9" hidden="1"/>
    <cellStyle name="Followed Hyperlink" xfId="1412" builtinId="9" hidden="1"/>
    <cellStyle name="Followed Hyperlink" xfId="1414" builtinId="9" hidden="1"/>
    <cellStyle name="Followed Hyperlink" xfId="1416" builtinId="9" hidden="1"/>
    <cellStyle name="Followed Hyperlink" xfId="1418" builtinId="9" hidden="1"/>
    <cellStyle name="Followed Hyperlink" xfId="1420" builtinId="9" hidden="1"/>
    <cellStyle name="Followed Hyperlink" xfId="1422" builtinId="9" hidden="1"/>
    <cellStyle name="Followed Hyperlink" xfId="1424" builtinId="9" hidden="1"/>
    <cellStyle name="Followed Hyperlink" xfId="1426" builtinId="9" hidden="1"/>
    <cellStyle name="Followed Hyperlink" xfId="1428" builtinId="9" hidden="1"/>
    <cellStyle name="Followed Hyperlink" xfId="1430" builtinId="9" hidden="1"/>
    <cellStyle name="Followed Hyperlink" xfId="1432" builtinId="9" hidden="1"/>
    <cellStyle name="Followed Hyperlink" xfId="1434" builtinId="9" hidden="1"/>
    <cellStyle name="Followed Hyperlink" xfId="1436" builtinId="9" hidden="1"/>
    <cellStyle name="Followed Hyperlink" xfId="1438" builtinId="9" hidden="1"/>
    <cellStyle name="Followed Hyperlink" xfId="1440" builtinId="9" hidden="1"/>
    <cellStyle name="Followed Hyperlink" xfId="1442" builtinId="9" hidden="1"/>
    <cellStyle name="Followed Hyperlink" xfId="1444" builtinId="9" hidden="1"/>
    <cellStyle name="Followed Hyperlink" xfId="1446" builtinId="9" hidden="1"/>
    <cellStyle name="Followed Hyperlink" xfId="1448" builtinId="9" hidden="1"/>
    <cellStyle name="Followed Hyperlink" xfId="1450" builtinId="9" hidden="1"/>
    <cellStyle name="Followed Hyperlink" xfId="1452" builtinId="9" hidden="1"/>
    <cellStyle name="Followed Hyperlink" xfId="1454" builtinId="9" hidden="1"/>
    <cellStyle name="Followed Hyperlink" xfId="1456" builtinId="9" hidden="1"/>
    <cellStyle name="Followed Hyperlink" xfId="1458" builtinId="9" hidden="1"/>
    <cellStyle name="Followed Hyperlink" xfId="1460" builtinId="9" hidden="1"/>
    <cellStyle name="Followed Hyperlink" xfId="1462" builtinId="9" hidden="1"/>
    <cellStyle name="Followed Hyperlink" xfId="1464" builtinId="9" hidden="1"/>
    <cellStyle name="Followed Hyperlink" xfId="1466" builtinId="9" hidden="1"/>
    <cellStyle name="Followed Hyperlink" xfId="1468" builtinId="9" hidden="1"/>
    <cellStyle name="Followed Hyperlink" xfId="1470" builtinId="9" hidden="1"/>
    <cellStyle name="Followed Hyperlink" xfId="1472" builtinId="9" hidden="1"/>
    <cellStyle name="Followed Hyperlink" xfId="1474" builtinId="9" hidden="1"/>
    <cellStyle name="Followed Hyperlink" xfId="1476" builtinId="9" hidden="1"/>
    <cellStyle name="Followed Hyperlink" xfId="1478" builtinId="9" hidden="1"/>
    <cellStyle name="Followed Hyperlink" xfId="1480" builtinId="9" hidden="1"/>
    <cellStyle name="Followed Hyperlink" xfId="1482" builtinId="9" hidden="1"/>
    <cellStyle name="Followed Hyperlink" xfId="1484" builtinId="9" hidden="1"/>
    <cellStyle name="Followed Hyperlink" xfId="1486" builtinId="9" hidden="1"/>
    <cellStyle name="Followed Hyperlink" xfId="1488" builtinId="9" hidden="1"/>
    <cellStyle name="Followed Hyperlink" xfId="1490" builtinId="9" hidden="1"/>
    <cellStyle name="Followed Hyperlink" xfId="1492" builtinId="9" hidden="1"/>
    <cellStyle name="Followed Hyperlink" xfId="1494" builtinId="9" hidden="1"/>
    <cellStyle name="Followed Hyperlink" xfId="1496" builtinId="9" hidden="1"/>
    <cellStyle name="Followed Hyperlink" xfId="1498" builtinId="9" hidden="1"/>
    <cellStyle name="Followed Hyperlink" xfId="1500" builtinId="9" hidden="1"/>
    <cellStyle name="Followed Hyperlink" xfId="1502" builtinId="9" hidden="1"/>
    <cellStyle name="Followed Hyperlink" xfId="1504" builtinId="9" hidden="1"/>
    <cellStyle name="Followed Hyperlink" xfId="1506" builtinId="9" hidden="1"/>
    <cellStyle name="Followed Hyperlink" xfId="1508" builtinId="9" hidden="1"/>
    <cellStyle name="Followed Hyperlink" xfId="1510" builtinId="9" hidden="1"/>
    <cellStyle name="Followed Hyperlink" xfId="1512" builtinId="9" hidden="1"/>
    <cellStyle name="Followed Hyperlink" xfId="1514" builtinId="9" hidden="1"/>
    <cellStyle name="Followed Hyperlink" xfId="1516" builtinId="9" hidden="1"/>
    <cellStyle name="Followed Hyperlink" xfId="1518" builtinId="9" hidden="1"/>
    <cellStyle name="Followed Hyperlink" xfId="1520" builtinId="9" hidden="1"/>
    <cellStyle name="Followed Hyperlink" xfId="1522" builtinId="9" hidden="1"/>
    <cellStyle name="Followed Hyperlink" xfId="1524" builtinId="9" hidden="1"/>
    <cellStyle name="Followed Hyperlink" xfId="1526" builtinId="9" hidden="1"/>
    <cellStyle name="Followed Hyperlink" xfId="1528" builtinId="9" hidden="1"/>
    <cellStyle name="Followed Hyperlink" xfId="1530" builtinId="9" hidden="1"/>
    <cellStyle name="Followed Hyperlink" xfId="1532" builtinId="9" hidden="1"/>
    <cellStyle name="Followed Hyperlink" xfId="1534" builtinId="9" hidden="1"/>
    <cellStyle name="Followed Hyperlink" xfId="1536" builtinId="9" hidden="1"/>
    <cellStyle name="Followed Hyperlink" xfId="1538" builtinId="9" hidden="1"/>
    <cellStyle name="Followed Hyperlink" xfId="1540" builtinId="9" hidden="1"/>
    <cellStyle name="Followed Hyperlink" xfId="1542" builtinId="9" hidden="1"/>
    <cellStyle name="Followed Hyperlink" xfId="1544" builtinId="9" hidden="1"/>
    <cellStyle name="Followed Hyperlink" xfId="1546" builtinId="9" hidden="1"/>
    <cellStyle name="Followed Hyperlink" xfId="1548" builtinId="9" hidden="1"/>
    <cellStyle name="Followed Hyperlink" xfId="1550" builtinId="9" hidden="1"/>
    <cellStyle name="Followed Hyperlink" xfId="1552" builtinId="9" hidden="1"/>
    <cellStyle name="Followed Hyperlink" xfId="1554" builtinId="9" hidden="1"/>
    <cellStyle name="Followed Hyperlink" xfId="1556" builtinId="9" hidden="1"/>
    <cellStyle name="Followed Hyperlink" xfId="1558" builtinId="9" hidden="1"/>
    <cellStyle name="Followed Hyperlink" xfId="1560" builtinId="9" hidden="1"/>
    <cellStyle name="Followed Hyperlink" xfId="1562" builtinId="9" hidden="1"/>
    <cellStyle name="Followed Hyperlink" xfId="1564" builtinId="9" hidden="1"/>
    <cellStyle name="Followed Hyperlink" xfId="1566" builtinId="9" hidden="1"/>
    <cellStyle name="Followed Hyperlink" xfId="1568" builtinId="9" hidden="1"/>
    <cellStyle name="Followed Hyperlink" xfId="1570" builtinId="9" hidden="1"/>
    <cellStyle name="Followed Hyperlink" xfId="1572" builtinId="9" hidden="1"/>
    <cellStyle name="Followed Hyperlink" xfId="1574" builtinId="9" hidden="1"/>
    <cellStyle name="Followed Hyperlink" xfId="1576" builtinId="9" hidden="1"/>
    <cellStyle name="Followed Hyperlink" xfId="1578" builtinId="9" hidden="1"/>
    <cellStyle name="Followed Hyperlink" xfId="1580" builtinId="9" hidden="1"/>
    <cellStyle name="Followed Hyperlink" xfId="1582" builtinId="9" hidden="1"/>
    <cellStyle name="Followed Hyperlink" xfId="1584" builtinId="9" hidden="1"/>
    <cellStyle name="Followed Hyperlink" xfId="1586" builtinId="9" hidden="1"/>
    <cellStyle name="Followed Hyperlink" xfId="1588" builtinId="9" hidden="1"/>
    <cellStyle name="Followed Hyperlink" xfId="1590" builtinId="9" hidden="1"/>
    <cellStyle name="Followed Hyperlink" xfId="1592" builtinId="9" hidden="1"/>
    <cellStyle name="Followed Hyperlink" xfId="1594" builtinId="9" hidden="1"/>
    <cellStyle name="Followed Hyperlink" xfId="1596" builtinId="9" hidden="1"/>
    <cellStyle name="Followed Hyperlink" xfId="1598" builtinId="9" hidden="1"/>
    <cellStyle name="Followed Hyperlink" xfId="1600" builtinId="9" hidden="1"/>
    <cellStyle name="Followed Hyperlink" xfId="1602" builtinId="9" hidden="1"/>
    <cellStyle name="Followed Hyperlink" xfId="1604" builtinId="9" hidden="1"/>
    <cellStyle name="Followed Hyperlink" xfId="1606" builtinId="9" hidden="1"/>
    <cellStyle name="Followed Hyperlink" xfId="1608" builtinId="9" hidden="1"/>
    <cellStyle name="Followed Hyperlink" xfId="1610" builtinId="9" hidden="1"/>
    <cellStyle name="Followed Hyperlink" xfId="1612" builtinId="9" hidden="1"/>
    <cellStyle name="Followed Hyperlink" xfId="1614" builtinId="9" hidden="1"/>
    <cellStyle name="Followed Hyperlink" xfId="1616" builtinId="9" hidden="1"/>
    <cellStyle name="Followed Hyperlink" xfId="1618" builtinId="9" hidden="1"/>
    <cellStyle name="Followed Hyperlink" xfId="1620" builtinId="9" hidden="1"/>
    <cellStyle name="Followed Hyperlink" xfId="1622" builtinId="9" hidden="1"/>
    <cellStyle name="Followed Hyperlink" xfId="1624" builtinId="9" hidden="1"/>
    <cellStyle name="Followed Hyperlink" xfId="1626" builtinId="9" hidden="1"/>
    <cellStyle name="Followed Hyperlink" xfId="1628" builtinId="9" hidden="1"/>
    <cellStyle name="Followed Hyperlink" xfId="1630" builtinId="9" hidden="1"/>
    <cellStyle name="Followed Hyperlink" xfId="1632" builtinId="9" hidden="1"/>
    <cellStyle name="Followed Hyperlink" xfId="1634" builtinId="9" hidden="1"/>
    <cellStyle name="Followed Hyperlink" xfId="1636" builtinId="9" hidden="1"/>
    <cellStyle name="Followed Hyperlink" xfId="1638" builtinId="9" hidden="1"/>
    <cellStyle name="Followed Hyperlink" xfId="1640" builtinId="9" hidden="1"/>
    <cellStyle name="Followed Hyperlink" xfId="1642" builtinId="9" hidden="1"/>
    <cellStyle name="Followed Hyperlink" xfId="1644" builtinId="9" hidden="1"/>
    <cellStyle name="Followed Hyperlink" xfId="1646" builtinId="9" hidden="1"/>
    <cellStyle name="Followed Hyperlink" xfId="1648" builtinId="9" hidden="1"/>
    <cellStyle name="Followed Hyperlink" xfId="1650" builtinId="9" hidden="1"/>
    <cellStyle name="Followed Hyperlink" xfId="1652" builtinId="9" hidden="1"/>
    <cellStyle name="Followed Hyperlink" xfId="1654" builtinId="9" hidden="1"/>
    <cellStyle name="Followed Hyperlink" xfId="1656" builtinId="9" hidden="1"/>
    <cellStyle name="Followed Hyperlink" xfId="1658" builtinId="9" hidden="1"/>
    <cellStyle name="Followed Hyperlink" xfId="1660" builtinId="9" hidden="1"/>
    <cellStyle name="Followed Hyperlink" xfId="1662" builtinId="9" hidden="1"/>
    <cellStyle name="Followed Hyperlink" xfId="1664" builtinId="9" hidden="1"/>
    <cellStyle name="Followed Hyperlink" xfId="1666" builtinId="9" hidden="1"/>
    <cellStyle name="Followed Hyperlink" xfId="1668" builtinId="9" hidden="1"/>
    <cellStyle name="Followed Hyperlink" xfId="1670" builtinId="9" hidden="1"/>
    <cellStyle name="Followed Hyperlink" xfId="1672" builtinId="9" hidden="1"/>
    <cellStyle name="Followed Hyperlink" xfId="1674" builtinId="9" hidden="1"/>
    <cellStyle name="Followed Hyperlink" xfId="1676" builtinId="9" hidden="1"/>
    <cellStyle name="Followed Hyperlink" xfId="1678" builtinId="9" hidden="1"/>
    <cellStyle name="Followed Hyperlink" xfId="1680" builtinId="9" hidden="1"/>
    <cellStyle name="Followed Hyperlink" xfId="1682" builtinId="9" hidden="1"/>
    <cellStyle name="Followed Hyperlink" xfId="1684" builtinId="9" hidden="1"/>
    <cellStyle name="Followed Hyperlink" xfId="1686" builtinId="9" hidden="1"/>
    <cellStyle name="Followed Hyperlink" xfId="1688" builtinId="9" hidden="1"/>
    <cellStyle name="Followed Hyperlink" xfId="1690" builtinId="9" hidden="1"/>
    <cellStyle name="Followed Hyperlink" xfId="1692" builtinId="9" hidden="1"/>
    <cellStyle name="Followed Hyperlink" xfId="1694" builtinId="9" hidden="1"/>
    <cellStyle name="Followed Hyperlink" xfId="1696" builtinId="9" hidden="1"/>
    <cellStyle name="Followed Hyperlink" xfId="1698" builtinId="9" hidden="1"/>
    <cellStyle name="Followed Hyperlink" xfId="1700" builtinId="9" hidden="1"/>
    <cellStyle name="Followed Hyperlink" xfId="1702" builtinId="9" hidden="1"/>
    <cellStyle name="Followed Hyperlink" xfId="1704" builtinId="9" hidden="1"/>
    <cellStyle name="Followed Hyperlink" xfId="1706" builtinId="9" hidden="1"/>
    <cellStyle name="Followed Hyperlink" xfId="1708" builtinId="9" hidden="1"/>
    <cellStyle name="Followed Hyperlink" xfId="1710" builtinId="9" hidden="1"/>
    <cellStyle name="Followed Hyperlink" xfId="1712" builtinId="9" hidden="1"/>
    <cellStyle name="Followed Hyperlink" xfId="1714" builtinId="9" hidden="1"/>
    <cellStyle name="Followed Hyperlink" xfId="1716" builtinId="9" hidden="1"/>
    <cellStyle name="Followed Hyperlink" xfId="1718" builtinId="9" hidden="1"/>
    <cellStyle name="Followed Hyperlink" xfId="1720" builtinId="9" hidden="1"/>
    <cellStyle name="Followed Hyperlink" xfId="1722" builtinId="9" hidden="1"/>
    <cellStyle name="Followed Hyperlink" xfId="1724" builtinId="9" hidden="1"/>
    <cellStyle name="Followed Hyperlink" xfId="1726" builtinId="9" hidden="1"/>
    <cellStyle name="Followed Hyperlink" xfId="1728" builtinId="9" hidden="1"/>
    <cellStyle name="Followed Hyperlink" xfId="1730" builtinId="9" hidden="1"/>
    <cellStyle name="Followed Hyperlink" xfId="1732" builtinId="9" hidden="1"/>
    <cellStyle name="Followed Hyperlink" xfId="1734" builtinId="9" hidden="1"/>
    <cellStyle name="Followed Hyperlink" xfId="1736" builtinId="9" hidden="1"/>
    <cellStyle name="Followed Hyperlink" xfId="1738" builtinId="9" hidden="1"/>
    <cellStyle name="Followed Hyperlink" xfId="1740" builtinId="9" hidden="1"/>
    <cellStyle name="Followed Hyperlink" xfId="1742" builtinId="9" hidden="1"/>
    <cellStyle name="Followed Hyperlink" xfId="1744" builtinId="9" hidden="1"/>
    <cellStyle name="Followed Hyperlink" xfId="1746" builtinId="9" hidden="1"/>
    <cellStyle name="Followed Hyperlink" xfId="1748" builtinId="9" hidden="1"/>
    <cellStyle name="Followed Hyperlink" xfId="1750" builtinId="9" hidden="1"/>
    <cellStyle name="Followed Hyperlink" xfId="1752" builtinId="9" hidden="1"/>
    <cellStyle name="Followed Hyperlink" xfId="1754" builtinId="9" hidden="1"/>
    <cellStyle name="Followed Hyperlink" xfId="1756" builtinId="9" hidden="1"/>
    <cellStyle name="Followed Hyperlink" xfId="1758" builtinId="9" hidden="1"/>
    <cellStyle name="Followed Hyperlink" xfId="1760" builtinId="9" hidden="1"/>
    <cellStyle name="Followed Hyperlink" xfId="1762" builtinId="9" hidden="1"/>
    <cellStyle name="Followed Hyperlink" xfId="1764" builtinId="9" hidden="1"/>
    <cellStyle name="Followed Hyperlink" xfId="1766" builtinId="9" hidden="1"/>
    <cellStyle name="Followed Hyperlink" xfId="1768" builtinId="9" hidden="1"/>
    <cellStyle name="Followed Hyperlink" xfId="1770" builtinId="9" hidden="1"/>
    <cellStyle name="Followed Hyperlink" xfId="1772" builtinId="9" hidden="1"/>
    <cellStyle name="Followed Hyperlink" xfId="1774" builtinId="9" hidden="1"/>
    <cellStyle name="Followed Hyperlink" xfId="1776" builtinId="9" hidden="1"/>
    <cellStyle name="Followed Hyperlink" xfId="1778" builtinId="9" hidden="1"/>
    <cellStyle name="Followed Hyperlink" xfId="1780" builtinId="9" hidden="1"/>
    <cellStyle name="Followed Hyperlink" xfId="1782" builtinId="9" hidden="1"/>
    <cellStyle name="Followed Hyperlink" xfId="1784" builtinId="9" hidden="1"/>
    <cellStyle name="Followed Hyperlink" xfId="1786" builtinId="9" hidden="1"/>
    <cellStyle name="Followed Hyperlink" xfId="1788" builtinId="9" hidden="1"/>
    <cellStyle name="Followed Hyperlink" xfId="1790" builtinId="9" hidden="1"/>
    <cellStyle name="Followed Hyperlink" xfId="1792" builtinId="9" hidden="1"/>
    <cellStyle name="Followed Hyperlink" xfId="1794" builtinId="9" hidden="1"/>
    <cellStyle name="Followed Hyperlink" xfId="1796" builtinId="9" hidden="1"/>
    <cellStyle name="Followed Hyperlink" xfId="1798" builtinId="9" hidden="1"/>
    <cellStyle name="Followed Hyperlink" xfId="1800" builtinId="9" hidden="1"/>
    <cellStyle name="Followed Hyperlink" xfId="1802" builtinId="9" hidden="1"/>
    <cellStyle name="Followed Hyperlink" xfId="1804" builtinId="9" hidden="1"/>
    <cellStyle name="Followed Hyperlink" xfId="1806" builtinId="9" hidden="1"/>
    <cellStyle name="Followed Hyperlink" xfId="1808" builtinId="9" hidden="1"/>
    <cellStyle name="Followed Hyperlink" xfId="1810" builtinId="9" hidden="1"/>
    <cellStyle name="Followed Hyperlink" xfId="1812" builtinId="9" hidden="1"/>
    <cellStyle name="Followed Hyperlink" xfId="1814" builtinId="9" hidden="1"/>
    <cellStyle name="Followed Hyperlink" xfId="1816" builtinId="9" hidden="1"/>
    <cellStyle name="Followed Hyperlink" xfId="1818" builtinId="9" hidden="1"/>
    <cellStyle name="Followed Hyperlink" xfId="1820" builtinId="9" hidden="1"/>
    <cellStyle name="Followed Hyperlink" xfId="1822" builtinId="9" hidden="1"/>
    <cellStyle name="Followed Hyperlink" xfId="1824" builtinId="9" hidden="1"/>
    <cellStyle name="Followed Hyperlink" xfId="1826" builtinId="9" hidden="1"/>
    <cellStyle name="Followed Hyperlink" xfId="1828" builtinId="9" hidden="1"/>
    <cellStyle name="Followed Hyperlink" xfId="1830" builtinId="9" hidden="1"/>
    <cellStyle name="Followed Hyperlink" xfId="1832" builtinId="9" hidden="1"/>
    <cellStyle name="Followed Hyperlink" xfId="1834" builtinId="9" hidden="1"/>
    <cellStyle name="Followed Hyperlink" xfId="1836" builtinId="9" hidden="1"/>
    <cellStyle name="Followed Hyperlink" xfId="1838" builtinId="9" hidden="1"/>
    <cellStyle name="Followed Hyperlink" xfId="1840" builtinId="9" hidden="1"/>
    <cellStyle name="Followed Hyperlink" xfId="1842" builtinId="9" hidden="1"/>
    <cellStyle name="Followed Hyperlink" xfId="1844" builtinId="9" hidden="1"/>
    <cellStyle name="Followed Hyperlink" xfId="1846" builtinId="9" hidden="1"/>
    <cellStyle name="Followed Hyperlink" xfId="1848" builtinId="9" hidden="1"/>
    <cellStyle name="Followed Hyperlink" xfId="1850" builtinId="9" hidden="1"/>
    <cellStyle name="Followed Hyperlink" xfId="1852" builtinId="9" hidden="1"/>
    <cellStyle name="Followed Hyperlink" xfId="1854" builtinId="9" hidden="1"/>
    <cellStyle name="Followed Hyperlink" xfId="1856" builtinId="9" hidden="1"/>
    <cellStyle name="Followed Hyperlink" xfId="1858" builtinId="9" hidden="1"/>
    <cellStyle name="Followed Hyperlink" xfId="1860" builtinId="9" hidden="1"/>
    <cellStyle name="Followed Hyperlink" xfId="1862" builtinId="9" hidden="1"/>
    <cellStyle name="Followed Hyperlink" xfId="1864" builtinId="9" hidden="1"/>
    <cellStyle name="Followed Hyperlink" xfId="1866" builtinId="9" hidden="1"/>
    <cellStyle name="Followed Hyperlink" xfId="1868" builtinId="9" hidden="1"/>
    <cellStyle name="Followed Hyperlink" xfId="1870" builtinId="9" hidden="1"/>
    <cellStyle name="Followed Hyperlink" xfId="1872" builtinId="9" hidden="1"/>
    <cellStyle name="Followed Hyperlink" xfId="1874" builtinId="9" hidden="1"/>
    <cellStyle name="Followed Hyperlink" xfId="1876" builtinId="9" hidden="1"/>
    <cellStyle name="Followed Hyperlink" xfId="1878" builtinId="9" hidden="1"/>
    <cellStyle name="Followed Hyperlink" xfId="1880" builtinId="9" hidden="1"/>
    <cellStyle name="Followed Hyperlink" xfId="1882" builtinId="9" hidden="1"/>
    <cellStyle name="Followed Hyperlink" xfId="1884" builtinId="9" hidden="1"/>
    <cellStyle name="Followed Hyperlink" xfId="1886" builtinId="9" hidden="1"/>
    <cellStyle name="Followed Hyperlink" xfId="1888" builtinId="9" hidden="1"/>
    <cellStyle name="Followed Hyperlink" xfId="1890" builtinId="9" hidden="1"/>
    <cellStyle name="Followed Hyperlink" xfId="1892" builtinId="9" hidden="1"/>
    <cellStyle name="Followed Hyperlink" xfId="1894" builtinId="9" hidden="1"/>
    <cellStyle name="Followed Hyperlink" xfId="1896" builtinId="9" hidden="1"/>
    <cellStyle name="Followed Hyperlink" xfId="1898" builtinId="9" hidden="1"/>
    <cellStyle name="Followed Hyperlink" xfId="1900" builtinId="9" hidden="1"/>
    <cellStyle name="Followed Hyperlink" xfId="1902" builtinId="9" hidden="1"/>
    <cellStyle name="Followed Hyperlink" xfId="1904" builtinId="9" hidden="1"/>
    <cellStyle name="Followed Hyperlink" xfId="1906" builtinId="9" hidden="1"/>
    <cellStyle name="Followed Hyperlink" xfId="1908" builtinId="9" hidden="1"/>
    <cellStyle name="Followed Hyperlink" xfId="1910" builtinId="9" hidden="1"/>
    <cellStyle name="Followed Hyperlink" xfId="1912" builtinId="9" hidden="1"/>
    <cellStyle name="Followed Hyperlink" xfId="1914" builtinId="9" hidden="1"/>
    <cellStyle name="Followed Hyperlink" xfId="1916" builtinId="9" hidden="1"/>
    <cellStyle name="Followed Hyperlink" xfId="1918" builtinId="9" hidden="1"/>
    <cellStyle name="Followed Hyperlink" xfId="1920" builtinId="9" hidden="1"/>
    <cellStyle name="Followed Hyperlink" xfId="1922" builtinId="9" hidden="1"/>
    <cellStyle name="Followed Hyperlink" xfId="1924" builtinId="9" hidden="1"/>
    <cellStyle name="Followed Hyperlink" xfId="1926" builtinId="9" hidden="1"/>
    <cellStyle name="Followed Hyperlink" xfId="1928" builtinId="9" hidden="1"/>
    <cellStyle name="Followed Hyperlink" xfId="1930" builtinId="9" hidden="1"/>
    <cellStyle name="Followed Hyperlink" xfId="1932" builtinId="9" hidden="1"/>
    <cellStyle name="Followed Hyperlink" xfId="1934" builtinId="9" hidden="1"/>
    <cellStyle name="Followed Hyperlink" xfId="1936" builtinId="9" hidden="1"/>
    <cellStyle name="Followed Hyperlink" xfId="1938" builtinId="9" hidden="1"/>
    <cellStyle name="Followed Hyperlink" xfId="1940" builtinId="9" hidden="1"/>
    <cellStyle name="Followed Hyperlink" xfId="1942" builtinId="9" hidden="1"/>
    <cellStyle name="Followed Hyperlink" xfId="1944" builtinId="9" hidden="1"/>
    <cellStyle name="Followed Hyperlink" xfId="1946" builtinId="9" hidden="1"/>
    <cellStyle name="Followed Hyperlink" xfId="1948" builtinId="9" hidden="1"/>
    <cellStyle name="Followed Hyperlink" xfId="1950" builtinId="9" hidden="1"/>
    <cellStyle name="Followed Hyperlink" xfId="1952" builtinId="9" hidden="1"/>
    <cellStyle name="Followed Hyperlink" xfId="1954" builtinId="9" hidden="1"/>
    <cellStyle name="Followed Hyperlink" xfId="1956" builtinId="9" hidden="1"/>
    <cellStyle name="Followed Hyperlink" xfId="1958" builtinId="9" hidden="1"/>
    <cellStyle name="Followed Hyperlink" xfId="1960" builtinId="9" hidden="1"/>
    <cellStyle name="Followed Hyperlink" xfId="1962" builtinId="9" hidden="1"/>
    <cellStyle name="Followed Hyperlink" xfId="1964" builtinId="9" hidden="1"/>
    <cellStyle name="Followed Hyperlink" xfId="1966" builtinId="9" hidden="1"/>
    <cellStyle name="Followed Hyperlink" xfId="1968" builtinId="9" hidden="1"/>
    <cellStyle name="Followed Hyperlink" xfId="1970" builtinId="9" hidden="1"/>
    <cellStyle name="Followed Hyperlink" xfId="1972" builtinId="9" hidden="1"/>
    <cellStyle name="Followed Hyperlink" xfId="1974" builtinId="9" hidden="1"/>
    <cellStyle name="Followed Hyperlink" xfId="1976" builtinId="9" hidden="1"/>
    <cellStyle name="Followed Hyperlink" xfId="1978" builtinId="9" hidden="1"/>
    <cellStyle name="Followed Hyperlink" xfId="1980" builtinId="9" hidden="1"/>
    <cellStyle name="Followed Hyperlink" xfId="1982" builtinId="9" hidden="1"/>
    <cellStyle name="Followed Hyperlink" xfId="1984" builtinId="9" hidden="1"/>
    <cellStyle name="Followed Hyperlink" xfId="1986" builtinId="9" hidden="1"/>
    <cellStyle name="Followed Hyperlink" xfId="1988" builtinId="9" hidden="1"/>
    <cellStyle name="Followed Hyperlink" xfId="1990" builtinId="9" hidden="1"/>
    <cellStyle name="Followed Hyperlink" xfId="1992" builtinId="9" hidden="1"/>
    <cellStyle name="Followed Hyperlink" xfId="1994" builtinId="9" hidden="1"/>
    <cellStyle name="Followed Hyperlink" xfId="1996" builtinId="9" hidden="1"/>
    <cellStyle name="Followed Hyperlink" xfId="1998" builtinId="9" hidden="1"/>
    <cellStyle name="Followed Hyperlink" xfId="2000" builtinId="9" hidden="1"/>
    <cellStyle name="Followed Hyperlink" xfId="2002" builtinId="9" hidden="1"/>
    <cellStyle name="Followed Hyperlink" xfId="2004" builtinId="9" hidden="1"/>
    <cellStyle name="Followed Hyperlink" xfId="2006" builtinId="9" hidden="1"/>
    <cellStyle name="Followed Hyperlink" xfId="2008" builtinId="9" hidden="1"/>
    <cellStyle name="Followed Hyperlink" xfId="2010" builtinId="9" hidden="1"/>
    <cellStyle name="Followed Hyperlink" xfId="2012" builtinId="9" hidden="1"/>
    <cellStyle name="Followed Hyperlink" xfId="2014" builtinId="9" hidden="1"/>
    <cellStyle name="Followed Hyperlink" xfId="2016" builtinId="9" hidden="1"/>
    <cellStyle name="Followed Hyperlink" xfId="2018" builtinId="9" hidden="1"/>
    <cellStyle name="Followed Hyperlink" xfId="2020" builtinId="9" hidden="1"/>
    <cellStyle name="Followed Hyperlink" xfId="2022" builtinId="9" hidden="1"/>
    <cellStyle name="Followed Hyperlink" xfId="2024" builtinId="9" hidden="1"/>
    <cellStyle name="Followed Hyperlink" xfId="2026" builtinId="9" hidden="1"/>
    <cellStyle name="Followed Hyperlink" xfId="2028" builtinId="9" hidden="1"/>
    <cellStyle name="Followed Hyperlink" xfId="2030" builtinId="9" hidden="1"/>
    <cellStyle name="Followed Hyperlink" xfId="2032" builtinId="9" hidden="1"/>
    <cellStyle name="Followed Hyperlink" xfId="2034" builtinId="9" hidden="1"/>
    <cellStyle name="Followed Hyperlink" xfId="2036" builtinId="9" hidden="1"/>
    <cellStyle name="Followed Hyperlink" xfId="2038" builtinId="9" hidden="1"/>
    <cellStyle name="Followed Hyperlink" xfId="2040" builtinId="9" hidden="1"/>
    <cellStyle name="Followed Hyperlink" xfId="2042" builtinId="9" hidden="1"/>
    <cellStyle name="Followed Hyperlink" xfId="2044" builtinId="9" hidden="1"/>
    <cellStyle name="Followed Hyperlink" xfId="2046" builtinId="9" hidden="1"/>
    <cellStyle name="Followed Hyperlink" xfId="2048" builtinId="9" hidden="1"/>
    <cellStyle name="Followed Hyperlink" xfId="2050" builtinId="9" hidden="1"/>
    <cellStyle name="Followed Hyperlink" xfId="2052" builtinId="9" hidden="1"/>
    <cellStyle name="Followed Hyperlink" xfId="2054" builtinId="9" hidden="1"/>
    <cellStyle name="Followed Hyperlink" xfId="2056" builtinId="9" hidden="1"/>
    <cellStyle name="Followed Hyperlink" xfId="2058" builtinId="9" hidden="1"/>
    <cellStyle name="Followed Hyperlink" xfId="2060" builtinId="9" hidden="1"/>
    <cellStyle name="Followed Hyperlink" xfId="2062" builtinId="9" hidden="1"/>
    <cellStyle name="Followed Hyperlink" xfId="2064" builtinId="9" hidden="1"/>
    <cellStyle name="Followed Hyperlink" xfId="2066" builtinId="9" hidden="1"/>
    <cellStyle name="Followed Hyperlink" xfId="2068" builtinId="9" hidden="1"/>
    <cellStyle name="Followed Hyperlink" xfId="2070" builtinId="9" hidden="1"/>
    <cellStyle name="Followed Hyperlink" xfId="2072" builtinId="9" hidden="1"/>
    <cellStyle name="Followed Hyperlink" xfId="2074" builtinId="9" hidden="1"/>
    <cellStyle name="Followed Hyperlink" xfId="2076" builtinId="9" hidden="1"/>
    <cellStyle name="Followed Hyperlink" xfId="2078" builtinId="9" hidden="1"/>
    <cellStyle name="Followed Hyperlink" xfId="2080" builtinId="9" hidden="1"/>
    <cellStyle name="Followed Hyperlink" xfId="2082" builtinId="9" hidden="1"/>
    <cellStyle name="Followed Hyperlink" xfId="2084" builtinId="9" hidden="1"/>
    <cellStyle name="Followed Hyperlink" xfId="2086" builtinId="9" hidden="1"/>
    <cellStyle name="Followed Hyperlink" xfId="2088" builtinId="9" hidden="1"/>
    <cellStyle name="Followed Hyperlink" xfId="2090" builtinId="9" hidden="1"/>
    <cellStyle name="Followed Hyperlink" xfId="2092" builtinId="9" hidden="1"/>
    <cellStyle name="Followed Hyperlink" xfId="2094" builtinId="9" hidden="1"/>
    <cellStyle name="Followed Hyperlink" xfId="2096" builtinId="9" hidden="1"/>
    <cellStyle name="Followed Hyperlink" xfId="2098" builtinId="9" hidden="1"/>
    <cellStyle name="Followed Hyperlink" xfId="2100" builtinId="9" hidden="1"/>
    <cellStyle name="Followed Hyperlink" xfId="2102" builtinId="9" hidden="1"/>
    <cellStyle name="Followed Hyperlink" xfId="2104" builtinId="9" hidden="1"/>
    <cellStyle name="Followed Hyperlink" xfId="2106" builtinId="9" hidden="1"/>
    <cellStyle name="Followed Hyperlink" xfId="2108" builtinId="9" hidden="1"/>
    <cellStyle name="Followed Hyperlink" xfId="2110" builtinId="9" hidden="1"/>
    <cellStyle name="Followed Hyperlink" xfId="2112" builtinId="9" hidden="1"/>
    <cellStyle name="Followed Hyperlink" xfId="2114" builtinId="9" hidden="1"/>
    <cellStyle name="Followed Hyperlink" xfId="2116" builtinId="9" hidden="1"/>
    <cellStyle name="Followed Hyperlink" xfId="2118" builtinId="9" hidden="1"/>
    <cellStyle name="Followed Hyperlink" xfId="2120" builtinId="9" hidden="1"/>
    <cellStyle name="Followed Hyperlink" xfId="2122" builtinId="9" hidden="1"/>
    <cellStyle name="Followed Hyperlink" xfId="2124" builtinId="9" hidden="1"/>
    <cellStyle name="Followed Hyperlink" xfId="2126" builtinId="9" hidden="1"/>
    <cellStyle name="Followed Hyperlink" xfId="2128" builtinId="9" hidden="1"/>
    <cellStyle name="Followed Hyperlink" xfId="2130" builtinId="9" hidden="1"/>
    <cellStyle name="Followed Hyperlink" xfId="2132" builtinId="9" hidden="1"/>
    <cellStyle name="Followed Hyperlink" xfId="2134" builtinId="9" hidden="1"/>
    <cellStyle name="Followed Hyperlink" xfId="2136" builtinId="9" hidden="1"/>
    <cellStyle name="Followed Hyperlink" xfId="2138" builtinId="9" hidden="1"/>
    <cellStyle name="Followed Hyperlink" xfId="2140" builtinId="9" hidden="1"/>
    <cellStyle name="Followed Hyperlink" xfId="2142" builtinId="9" hidden="1"/>
    <cellStyle name="Followed Hyperlink" xfId="2144" builtinId="9" hidden="1"/>
    <cellStyle name="Followed Hyperlink" xfId="2146" builtinId="9" hidden="1"/>
    <cellStyle name="Followed Hyperlink" xfId="2148" builtinId="9" hidden="1"/>
    <cellStyle name="Followed Hyperlink" xfId="2150" builtinId="9" hidden="1"/>
    <cellStyle name="Followed Hyperlink" xfId="2152" builtinId="9" hidden="1"/>
    <cellStyle name="Followed Hyperlink" xfId="2154" builtinId="9" hidden="1"/>
    <cellStyle name="Followed Hyperlink" xfId="2156" builtinId="9" hidden="1"/>
    <cellStyle name="Followed Hyperlink" xfId="2158" builtinId="9" hidden="1"/>
    <cellStyle name="Followed Hyperlink" xfId="2160" builtinId="9" hidden="1"/>
    <cellStyle name="Followed Hyperlink" xfId="2162" builtinId="9" hidden="1"/>
    <cellStyle name="Followed Hyperlink" xfId="2164" builtinId="9" hidden="1"/>
    <cellStyle name="Followed Hyperlink" xfId="2166" builtinId="9" hidden="1"/>
    <cellStyle name="Followed Hyperlink" xfId="2168" builtinId="9" hidden="1"/>
    <cellStyle name="Followed Hyperlink" xfId="2170" builtinId="9" hidden="1"/>
    <cellStyle name="Followed Hyperlink" xfId="2172" builtinId="9" hidden="1"/>
    <cellStyle name="Followed Hyperlink" xfId="2174" builtinId="9" hidden="1"/>
    <cellStyle name="Followed Hyperlink" xfId="2176" builtinId="9" hidden="1"/>
    <cellStyle name="Followed Hyperlink" xfId="2178" builtinId="9" hidden="1"/>
    <cellStyle name="Followed Hyperlink" xfId="2180" builtinId="9" hidden="1"/>
    <cellStyle name="Followed Hyperlink" xfId="2182" builtinId="9" hidden="1"/>
    <cellStyle name="Followed Hyperlink" xfId="2184" builtinId="9" hidden="1"/>
    <cellStyle name="Followed Hyperlink" xfId="2186" builtinId="9" hidden="1"/>
    <cellStyle name="Followed Hyperlink" xfId="2188" builtinId="9" hidden="1"/>
    <cellStyle name="Followed Hyperlink" xfId="2190" builtinId="9" hidden="1"/>
    <cellStyle name="Followed Hyperlink" xfId="2192" builtinId="9" hidden="1"/>
    <cellStyle name="Followed Hyperlink" xfId="2194" builtinId="9" hidden="1"/>
    <cellStyle name="Followed Hyperlink" xfId="2196" builtinId="9" hidden="1"/>
    <cellStyle name="Followed Hyperlink" xfId="2198" builtinId="9" hidden="1"/>
    <cellStyle name="Followed Hyperlink" xfId="2200" builtinId="9" hidden="1"/>
    <cellStyle name="Followed Hyperlink" xfId="2202" builtinId="9" hidden="1"/>
    <cellStyle name="Followed Hyperlink" xfId="2204" builtinId="9" hidden="1"/>
    <cellStyle name="Followed Hyperlink" xfId="2206" builtinId="9" hidden="1"/>
    <cellStyle name="Followed Hyperlink" xfId="2208" builtinId="9" hidden="1"/>
    <cellStyle name="Followed Hyperlink" xfId="2210" builtinId="9" hidden="1"/>
    <cellStyle name="Followed Hyperlink" xfId="2212" builtinId="9" hidden="1"/>
    <cellStyle name="Followed Hyperlink" xfId="2214" builtinId="9" hidden="1"/>
    <cellStyle name="Followed Hyperlink" xfId="2216" builtinId="9" hidden="1"/>
    <cellStyle name="Followed Hyperlink" xfId="2218" builtinId="9" hidden="1"/>
    <cellStyle name="Followed Hyperlink" xfId="2220" builtinId="9" hidden="1"/>
    <cellStyle name="Followed Hyperlink" xfId="2222" builtinId="9" hidden="1"/>
    <cellStyle name="Followed Hyperlink" xfId="2224" builtinId="9" hidden="1"/>
    <cellStyle name="Followed Hyperlink" xfId="2226" builtinId="9" hidden="1"/>
    <cellStyle name="Followed Hyperlink" xfId="2228" builtinId="9" hidden="1"/>
    <cellStyle name="Followed Hyperlink" xfId="2230" builtinId="9" hidden="1"/>
    <cellStyle name="Followed Hyperlink" xfId="2232" builtinId="9" hidden="1"/>
    <cellStyle name="Followed Hyperlink" xfId="2234" builtinId="9" hidden="1"/>
    <cellStyle name="Followed Hyperlink" xfId="2236" builtinId="9" hidden="1"/>
    <cellStyle name="Followed Hyperlink" xfId="2238" builtinId="9" hidden="1"/>
    <cellStyle name="Followed Hyperlink" xfId="2240" builtinId="9" hidden="1"/>
    <cellStyle name="Followed Hyperlink" xfId="2242" builtinId="9" hidden="1"/>
    <cellStyle name="Followed Hyperlink" xfId="2244" builtinId="9" hidden="1"/>
    <cellStyle name="Followed Hyperlink" xfId="2246" builtinId="9" hidden="1"/>
    <cellStyle name="Followed Hyperlink" xfId="2248" builtinId="9" hidden="1"/>
    <cellStyle name="Followed Hyperlink" xfId="2250" builtinId="9" hidden="1"/>
    <cellStyle name="Followed Hyperlink" xfId="2252" builtinId="9" hidden="1"/>
    <cellStyle name="Followed Hyperlink" xfId="2254" builtinId="9" hidden="1"/>
    <cellStyle name="Followed Hyperlink" xfId="2256" builtinId="9" hidden="1"/>
    <cellStyle name="Followed Hyperlink" xfId="2258" builtinId="9" hidden="1"/>
    <cellStyle name="Followed Hyperlink" xfId="2260" builtinId="9" hidden="1"/>
    <cellStyle name="Followed Hyperlink" xfId="226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3" builtinId="8" hidden="1"/>
    <cellStyle name="Hyperlink" xfId="495" builtinId="8" hidden="1"/>
    <cellStyle name="Hyperlink" xfId="497" builtinId="8" hidden="1"/>
    <cellStyle name="Hyperlink" xfId="499" builtinId="8" hidden="1"/>
    <cellStyle name="Hyperlink" xfId="501" builtinId="8" hidden="1"/>
    <cellStyle name="Hyperlink" xfId="503" builtinId="8" hidden="1"/>
    <cellStyle name="Hyperlink" xfId="505" builtinId="8" hidden="1"/>
    <cellStyle name="Hyperlink" xfId="507" builtinId="8" hidden="1"/>
    <cellStyle name="Hyperlink" xfId="509" builtinId="8" hidden="1"/>
    <cellStyle name="Hyperlink" xfId="511" builtinId="8" hidden="1"/>
    <cellStyle name="Hyperlink" xfId="513" builtinId="8" hidden="1"/>
    <cellStyle name="Hyperlink" xfId="515" builtinId="8" hidden="1"/>
    <cellStyle name="Hyperlink" xfId="517" builtinId="8" hidden="1"/>
    <cellStyle name="Hyperlink" xfId="519" builtinId="8" hidden="1"/>
    <cellStyle name="Hyperlink" xfId="521" builtinId="8" hidden="1"/>
    <cellStyle name="Hyperlink" xfId="523" builtinId="8" hidden="1"/>
    <cellStyle name="Hyperlink" xfId="525" builtinId="8" hidden="1"/>
    <cellStyle name="Hyperlink" xfId="527" builtinId="8" hidden="1"/>
    <cellStyle name="Hyperlink" xfId="529" builtinId="8" hidden="1"/>
    <cellStyle name="Hyperlink" xfId="531" builtinId="8" hidden="1"/>
    <cellStyle name="Hyperlink" xfId="533" builtinId="8" hidden="1"/>
    <cellStyle name="Hyperlink" xfId="535" builtinId="8" hidden="1"/>
    <cellStyle name="Hyperlink" xfId="537" builtinId="8" hidden="1"/>
    <cellStyle name="Hyperlink" xfId="539" builtinId="8" hidden="1"/>
    <cellStyle name="Hyperlink" xfId="541" builtinId="8" hidden="1"/>
    <cellStyle name="Hyperlink" xfId="543" builtinId="8" hidden="1"/>
    <cellStyle name="Hyperlink" xfId="545" builtinId="8" hidden="1"/>
    <cellStyle name="Hyperlink" xfId="547" builtinId="8" hidden="1"/>
    <cellStyle name="Hyperlink" xfId="549" builtinId="8" hidden="1"/>
    <cellStyle name="Hyperlink" xfId="551" builtinId="8" hidden="1"/>
    <cellStyle name="Hyperlink" xfId="553" builtinId="8" hidden="1"/>
    <cellStyle name="Hyperlink" xfId="555" builtinId="8" hidden="1"/>
    <cellStyle name="Hyperlink" xfId="557" builtinId="8" hidden="1"/>
    <cellStyle name="Hyperlink" xfId="559" builtinId="8" hidden="1"/>
    <cellStyle name="Hyperlink" xfId="561" builtinId="8" hidden="1"/>
    <cellStyle name="Hyperlink" xfId="563" builtinId="8" hidden="1"/>
    <cellStyle name="Hyperlink" xfId="565" builtinId="8" hidden="1"/>
    <cellStyle name="Hyperlink" xfId="567" builtinId="8" hidden="1"/>
    <cellStyle name="Hyperlink" xfId="569" builtinId="8" hidden="1"/>
    <cellStyle name="Hyperlink" xfId="571" builtinId="8" hidden="1"/>
    <cellStyle name="Hyperlink" xfId="573" builtinId="8" hidden="1"/>
    <cellStyle name="Hyperlink" xfId="575" builtinId="8" hidden="1"/>
    <cellStyle name="Hyperlink" xfId="577" builtinId="8" hidden="1"/>
    <cellStyle name="Hyperlink" xfId="579" builtinId="8" hidden="1"/>
    <cellStyle name="Hyperlink" xfId="581" builtinId="8" hidden="1"/>
    <cellStyle name="Hyperlink" xfId="583" builtinId="8" hidden="1"/>
    <cellStyle name="Hyperlink" xfId="585" builtinId="8" hidden="1"/>
    <cellStyle name="Hyperlink" xfId="587" builtinId="8" hidden="1"/>
    <cellStyle name="Hyperlink" xfId="589" builtinId="8" hidden="1"/>
    <cellStyle name="Hyperlink" xfId="591" builtinId="8" hidden="1"/>
    <cellStyle name="Hyperlink" xfId="593" builtinId="8" hidden="1"/>
    <cellStyle name="Hyperlink" xfId="595" builtinId="8" hidden="1"/>
    <cellStyle name="Hyperlink" xfId="597" builtinId="8" hidden="1"/>
    <cellStyle name="Hyperlink" xfId="599" builtinId="8" hidden="1"/>
    <cellStyle name="Hyperlink" xfId="601" builtinId="8" hidden="1"/>
    <cellStyle name="Hyperlink" xfId="603" builtinId="8" hidden="1"/>
    <cellStyle name="Hyperlink" xfId="605" builtinId="8" hidden="1"/>
    <cellStyle name="Hyperlink" xfId="607" builtinId="8" hidden="1"/>
    <cellStyle name="Hyperlink" xfId="609" builtinId="8" hidden="1"/>
    <cellStyle name="Hyperlink" xfId="611" builtinId="8" hidden="1"/>
    <cellStyle name="Hyperlink" xfId="613" builtinId="8" hidden="1"/>
    <cellStyle name="Hyperlink" xfId="615" builtinId="8" hidden="1"/>
    <cellStyle name="Hyperlink" xfId="617" builtinId="8" hidden="1"/>
    <cellStyle name="Hyperlink" xfId="619" builtinId="8" hidden="1"/>
    <cellStyle name="Hyperlink" xfId="621" builtinId="8" hidden="1"/>
    <cellStyle name="Hyperlink" xfId="623" builtinId="8" hidden="1"/>
    <cellStyle name="Hyperlink" xfId="625" builtinId="8" hidden="1"/>
    <cellStyle name="Hyperlink" xfId="627" builtinId="8" hidden="1"/>
    <cellStyle name="Hyperlink" xfId="629" builtinId="8" hidden="1"/>
    <cellStyle name="Hyperlink" xfId="631" builtinId="8" hidden="1"/>
    <cellStyle name="Hyperlink" xfId="633" builtinId="8" hidden="1"/>
    <cellStyle name="Hyperlink" xfId="635" builtinId="8" hidden="1"/>
    <cellStyle name="Hyperlink" xfId="637" builtinId="8" hidden="1"/>
    <cellStyle name="Hyperlink" xfId="639" builtinId="8" hidden="1"/>
    <cellStyle name="Hyperlink" xfId="641" builtinId="8" hidden="1"/>
    <cellStyle name="Hyperlink" xfId="643" builtinId="8" hidden="1"/>
    <cellStyle name="Hyperlink" xfId="645" builtinId="8" hidden="1"/>
    <cellStyle name="Hyperlink" xfId="647" builtinId="8" hidden="1"/>
    <cellStyle name="Hyperlink" xfId="649" builtinId="8" hidden="1"/>
    <cellStyle name="Hyperlink" xfId="651" builtinId="8" hidden="1"/>
    <cellStyle name="Hyperlink" xfId="653" builtinId="8" hidden="1"/>
    <cellStyle name="Hyperlink" xfId="655" builtinId="8" hidden="1"/>
    <cellStyle name="Hyperlink" xfId="657" builtinId="8" hidden="1"/>
    <cellStyle name="Hyperlink" xfId="659" builtinId="8" hidden="1"/>
    <cellStyle name="Hyperlink" xfId="661" builtinId="8" hidden="1"/>
    <cellStyle name="Hyperlink" xfId="663" builtinId="8" hidden="1"/>
    <cellStyle name="Hyperlink" xfId="665" builtinId="8" hidden="1"/>
    <cellStyle name="Hyperlink" xfId="667" builtinId="8" hidden="1"/>
    <cellStyle name="Hyperlink" xfId="669" builtinId="8" hidden="1"/>
    <cellStyle name="Hyperlink" xfId="671" builtinId="8" hidden="1"/>
    <cellStyle name="Hyperlink" xfId="673" builtinId="8" hidden="1"/>
    <cellStyle name="Hyperlink" xfId="675" builtinId="8" hidden="1"/>
    <cellStyle name="Hyperlink" xfId="677" builtinId="8" hidden="1"/>
    <cellStyle name="Hyperlink" xfId="679" builtinId="8" hidden="1"/>
    <cellStyle name="Hyperlink" xfId="681" builtinId="8" hidden="1"/>
    <cellStyle name="Hyperlink" xfId="683" builtinId="8" hidden="1"/>
    <cellStyle name="Hyperlink" xfId="685" builtinId="8" hidden="1"/>
    <cellStyle name="Hyperlink" xfId="687" builtinId="8" hidden="1"/>
    <cellStyle name="Hyperlink" xfId="689" builtinId="8" hidden="1"/>
    <cellStyle name="Hyperlink" xfId="691" builtinId="8" hidden="1"/>
    <cellStyle name="Hyperlink" xfId="693" builtinId="8" hidden="1"/>
    <cellStyle name="Hyperlink" xfId="695" builtinId="8" hidden="1"/>
    <cellStyle name="Hyperlink" xfId="697" builtinId="8" hidden="1"/>
    <cellStyle name="Hyperlink" xfId="699" builtinId="8" hidden="1"/>
    <cellStyle name="Hyperlink" xfId="701" builtinId="8" hidden="1"/>
    <cellStyle name="Hyperlink" xfId="703" builtinId="8" hidden="1"/>
    <cellStyle name="Hyperlink" xfId="705" builtinId="8" hidden="1"/>
    <cellStyle name="Hyperlink" xfId="707" builtinId="8" hidden="1"/>
    <cellStyle name="Hyperlink" xfId="709" builtinId="8" hidden="1"/>
    <cellStyle name="Hyperlink" xfId="711" builtinId="8" hidden="1"/>
    <cellStyle name="Hyperlink" xfId="713" builtinId="8" hidden="1"/>
    <cellStyle name="Hyperlink" xfId="715" builtinId="8" hidden="1"/>
    <cellStyle name="Hyperlink" xfId="717" builtinId="8" hidden="1"/>
    <cellStyle name="Hyperlink" xfId="719" builtinId="8" hidden="1"/>
    <cellStyle name="Hyperlink" xfId="721" builtinId="8" hidden="1"/>
    <cellStyle name="Hyperlink" xfId="723" builtinId="8" hidden="1"/>
    <cellStyle name="Hyperlink" xfId="725" builtinId="8" hidden="1"/>
    <cellStyle name="Hyperlink" xfId="727" builtinId="8" hidden="1"/>
    <cellStyle name="Hyperlink" xfId="729" builtinId="8" hidden="1"/>
    <cellStyle name="Hyperlink" xfId="731" builtinId="8" hidden="1"/>
    <cellStyle name="Hyperlink" xfId="733" builtinId="8" hidden="1"/>
    <cellStyle name="Hyperlink" xfId="735" builtinId="8" hidden="1"/>
    <cellStyle name="Hyperlink" xfId="737" builtinId="8" hidden="1"/>
    <cellStyle name="Hyperlink" xfId="739" builtinId="8" hidden="1"/>
    <cellStyle name="Hyperlink" xfId="741" builtinId="8" hidden="1"/>
    <cellStyle name="Hyperlink" xfId="743" builtinId="8" hidden="1"/>
    <cellStyle name="Hyperlink" xfId="745" builtinId="8" hidden="1"/>
    <cellStyle name="Hyperlink" xfId="747" builtinId="8" hidden="1"/>
    <cellStyle name="Hyperlink" xfId="749" builtinId="8" hidden="1"/>
    <cellStyle name="Hyperlink" xfId="751" builtinId="8" hidden="1"/>
    <cellStyle name="Hyperlink" xfId="753" builtinId="8" hidden="1"/>
    <cellStyle name="Hyperlink" xfId="755" builtinId="8" hidden="1"/>
    <cellStyle name="Hyperlink" xfId="757" builtinId="8" hidden="1"/>
    <cellStyle name="Hyperlink" xfId="759" builtinId="8" hidden="1"/>
    <cellStyle name="Hyperlink" xfId="761" builtinId="8" hidden="1"/>
    <cellStyle name="Hyperlink" xfId="763" builtinId="8" hidden="1"/>
    <cellStyle name="Hyperlink" xfId="765" builtinId="8" hidden="1"/>
    <cellStyle name="Hyperlink" xfId="767" builtinId="8" hidden="1"/>
    <cellStyle name="Hyperlink" xfId="769" builtinId="8" hidden="1"/>
    <cellStyle name="Hyperlink" xfId="771" builtinId="8" hidden="1"/>
    <cellStyle name="Hyperlink" xfId="773" builtinId="8" hidden="1"/>
    <cellStyle name="Hyperlink" xfId="775" builtinId="8" hidden="1"/>
    <cellStyle name="Hyperlink" xfId="777" builtinId="8" hidden="1"/>
    <cellStyle name="Hyperlink" xfId="779" builtinId="8" hidden="1"/>
    <cellStyle name="Hyperlink" xfId="781" builtinId="8" hidden="1"/>
    <cellStyle name="Hyperlink" xfId="783" builtinId="8" hidden="1"/>
    <cellStyle name="Hyperlink" xfId="785" builtinId="8" hidden="1"/>
    <cellStyle name="Hyperlink" xfId="787" builtinId="8" hidden="1"/>
    <cellStyle name="Hyperlink" xfId="789" builtinId="8" hidden="1"/>
    <cellStyle name="Hyperlink" xfId="791" builtinId="8" hidden="1"/>
    <cellStyle name="Hyperlink" xfId="793" builtinId="8" hidden="1"/>
    <cellStyle name="Hyperlink" xfId="795" builtinId="8" hidden="1"/>
    <cellStyle name="Hyperlink" xfId="797" builtinId="8" hidden="1"/>
    <cellStyle name="Hyperlink" xfId="799" builtinId="8" hidden="1"/>
    <cellStyle name="Hyperlink" xfId="801" builtinId="8" hidden="1"/>
    <cellStyle name="Hyperlink" xfId="803" builtinId="8" hidden="1"/>
    <cellStyle name="Hyperlink" xfId="805" builtinId="8" hidden="1"/>
    <cellStyle name="Hyperlink" xfId="807" builtinId="8" hidden="1"/>
    <cellStyle name="Hyperlink" xfId="809" builtinId="8" hidden="1"/>
    <cellStyle name="Hyperlink" xfId="811" builtinId="8" hidden="1"/>
    <cellStyle name="Hyperlink" xfId="813" builtinId="8" hidden="1"/>
    <cellStyle name="Hyperlink" xfId="815" builtinId="8" hidden="1"/>
    <cellStyle name="Hyperlink" xfId="817" builtinId="8" hidden="1"/>
    <cellStyle name="Hyperlink" xfId="819" builtinId="8" hidden="1"/>
    <cellStyle name="Hyperlink" xfId="821" builtinId="8" hidden="1"/>
    <cellStyle name="Hyperlink" xfId="823" builtinId="8" hidden="1"/>
    <cellStyle name="Hyperlink" xfId="825" builtinId="8" hidden="1"/>
    <cellStyle name="Hyperlink" xfId="827" builtinId="8" hidden="1"/>
    <cellStyle name="Hyperlink" xfId="829" builtinId="8" hidden="1"/>
    <cellStyle name="Hyperlink" xfId="831" builtinId="8" hidden="1"/>
    <cellStyle name="Hyperlink" xfId="833" builtinId="8" hidden="1"/>
    <cellStyle name="Hyperlink" xfId="835" builtinId="8" hidden="1"/>
    <cellStyle name="Hyperlink" xfId="837" builtinId="8" hidden="1"/>
    <cellStyle name="Hyperlink" xfId="839" builtinId="8" hidden="1"/>
    <cellStyle name="Hyperlink" xfId="841" builtinId="8" hidden="1"/>
    <cellStyle name="Hyperlink" xfId="843" builtinId="8" hidden="1"/>
    <cellStyle name="Hyperlink" xfId="845" builtinId="8" hidden="1"/>
    <cellStyle name="Hyperlink" xfId="847" builtinId="8" hidden="1"/>
    <cellStyle name="Hyperlink" xfId="849" builtinId="8" hidden="1"/>
    <cellStyle name="Hyperlink" xfId="851" builtinId="8" hidden="1"/>
    <cellStyle name="Hyperlink" xfId="853" builtinId="8" hidden="1"/>
    <cellStyle name="Hyperlink" xfId="855" builtinId="8" hidden="1"/>
    <cellStyle name="Hyperlink" xfId="857" builtinId="8" hidden="1"/>
    <cellStyle name="Hyperlink" xfId="859" builtinId="8" hidden="1"/>
    <cellStyle name="Hyperlink" xfId="861" builtinId="8" hidden="1"/>
    <cellStyle name="Hyperlink" xfId="863" builtinId="8" hidden="1"/>
    <cellStyle name="Hyperlink" xfId="865" builtinId="8" hidden="1"/>
    <cellStyle name="Hyperlink" xfId="867" builtinId="8" hidden="1"/>
    <cellStyle name="Hyperlink" xfId="869" builtinId="8" hidden="1"/>
    <cellStyle name="Hyperlink" xfId="871" builtinId="8" hidden="1"/>
    <cellStyle name="Hyperlink" xfId="873" builtinId="8" hidden="1"/>
    <cellStyle name="Hyperlink" xfId="875" builtinId="8" hidden="1"/>
    <cellStyle name="Hyperlink" xfId="877" builtinId="8" hidden="1"/>
    <cellStyle name="Hyperlink" xfId="879" builtinId="8" hidden="1"/>
    <cellStyle name="Hyperlink" xfId="881" builtinId="8" hidden="1"/>
    <cellStyle name="Hyperlink" xfId="883" builtinId="8" hidden="1"/>
    <cellStyle name="Hyperlink" xfId="885" builtinId="8" hidden="1"/>
    <cellStyle name="Hyperlink" xfId="887" builtinId="8" hidden="1"/>
    <cellStyle name="Hyperlink" xfId="889" builtinId="8" hidden="1"/>
    <cellStyle name="Hyperlink" xfId="891" builtinId="8" hidden="1"/>
    <cellStyle name="Hyperlink" xfId="893" builtinId="8" hidden="1"/>
    <cellStyle name="Hyperlink" xfId="895" builtinId="8" hidden="1"/>
    <cellStyle name="Hyperlink" xfId="897" builtinId="8" hidden="1"/>
    <cellStyle name="Hyperlink" xfId="899" builtinId="8" hidden="1"/>
    <cellStyle name="Hyperlink" xfId="901" builtinId="8" hidden="1"/>
    <cellStyle name="Hyperlink" xfId="903" builtinId="8" hidden="1"/>
    <cellStyle name="Hyperlink" xfId="905" builtinId="8" hidden="1"/>
    <cellStyle name="Hyperlink" xfId="907" builtinId="8" hidden="1"/>
    <cellStyle name="Hyperlink" xfId="909" builtinId="8" hidden="1"/>
    <cellStyle name="Hyperlink" xfId="911" builtinId="8" hidden="1"/>
    <cellStyle name="Hyperlink" xfId="913" builtinId="8" hidden="1"/>
    <cellStyle name="Hyperlink" xfId="915" builtinId="8" hidden="1"/>
    <cellStyle name="Hyperlink" xfId="917" builtinId="8" hidden="1"/>
    <cellStyle name="Hyperlink" xfId="919" builtinId="8" hidden="1"/>
    <cellStyle name="Hyperlink" xfId="921" builtinId="8" hidden="1"/>
    <cellStyle name="Hyperlink" xfId="923" builtinId="8" hidden="1"/>
    <cellStyle name="Hyperlink" xfId="925" builtinId="8" hidden="1"/>
    <cellStyle name="Hyperlink" xfId="927" builtinId="8" hidden="1"/>
    <cellStyle name="Hyperlink" xfId="929" builtinId="8" hidden="1"/>
    <cellStyle name="Hyperlink" xfId="931" builtinId="8" hidden="1"/>
    <cellStyle name="Hyperlink" xfId="933" builtinId="8" hidden="1"/>
    <cellStyle name="Hyperlink" xfId="935" builtinId="8" hidden="1"/>
    <cellStyle name="Hyperlink" xfId="937" builtinId="8" hidden="1"/>
    <cellStyle name="Hyperlink" xfId="939" builtinId="8" hidden="1"/>
    <cellStyle name="Hyperlink" xfId="941" builtinId="8" hidden="1"/>
    <cellStyle name="Hyperlink" xfId="943" builtinId="8" hidden="1"/>
    <cellStyle name="Hyperlink" xfId="945" builtinId="8" hidden="1"/>
    <cellStyle name="Hyperlink" xfId="947" builtinId="8" hidden="1"/>
    <cellStyle name="Hyperlink" xfId="949" builtinId="8" hidden="1"/>
    <cellStyle name="Hyperlink" xfId="951" builtinId="8" hidden="1"/>
    <cellStyle name="Hyperlink" xfId="953" builtinId="8" hidden="1"/>
    <cellStyle name="Hyperlink" xfId="955" builtinId="8" hidden="1"/>
    <cellStyle name="Hyperlink" xfId="957" builtinId="8" hidden="1"/>
    <cellStyle name="Hyperlink" xfId="959" builtinId="8" hidden="1"/>
    <cellStyle name="Hyperlink" xfId="961" builtinId="8" hidden="1"/>
    <cellStyle name="Hyperlink" xfId="963" builtinId="8" hidden="1"/>
    <cellStyle name="Hyperlink" xfId="965" builtinId="8" hidden="1"/>
    <cellStyle name="Hyperlink" xfId="967" builtinId="8" hidden="1"/>
    <cellStyle name="Hyperlink" xfId="969" builtinId="8" hidden="1"/>
    <cellStyle name="Hyperlink" xfId="971" builtinId="8" hidden="1"/>
    <cellStyle name="Hyperlink" xfId="973" builtinId="8" hidden="1"/>
    <cellStyle name="Hyperlink" xfId="975" builtinId="8" hidden="1"/>
    <cellStyle name="Hyperlink" xfId="977" builtinId="8" hidden="1"/>
    <cellStyle name="Hyperlink" xfId="979" builtinId="8" hidden="1"/>
    <cellStyle name="Hyperlink" xfId="981" builtinId="8" hidden="1"/>
    <cellStyle name="Hyperlink" xfId="983" builtinId="8" hidden="1"/>
    <cellStyle name="Hyperlink" xfId="985" builtinId="8" hidden="1"/>
    <cellStyle name="Hyperlink" xfId="987" builtinId="8" hidden="1"/>
    <cellStyle name="Hyperlink" xfId="989" builtinId="8" hidden="1"/>
    <cellStyle name="Hyperlink" xfId="991" builtinId="8" hidden="1"/>
    <cellStyle name="Hyperlink" xfId="993" builtinId="8" hidden="1"/>
    <cellStyle name="Hyperlink" xfId="995" builtinId="8" hidden="1"/>
    <cellStyle name="Hyperlink" xfId="997" builtinId="8" hidden="1"/>
    <cellStyle name="Hyperlink" xfId="999" builtinId="8" hidden="1"/>
    <cellStyle name="Hyperlink" xfId="1001" builtinId="8" hidden="1"/>
    <cellStyle name="Hyperlink" xfId="1003" builtinId="8" hidden="1"/>
    <cellStyle name="Hyperlink" xfId="1005" builtinId="8" hidden="1"/>
    <cellStyle name="Hyperlink" xfId="1007" builtinId="8" hidden="1"/>
    <cellStyle name="Hyperlink" xfId="1009" builtinId="8" hidden="1"/>
    <cellStyle name="Hyperlink" xfId="1011" builtinId="8" hidden="1"/>
    <cellStyle name="Hyperlink" xfId="1013" builtinId="8" hidden="1"/>
    <cellStyle name="Hyperlink" xfId="1015" builtinId="8" hidden="1"/>
    <cellStyle name="Hyperlink" xfId="1017" builtinId="8" hidden="1"/>
    <cellStyle name="Hyperlink" xfId="1019" builtinId="8" hidden="1"/>
    <cellStyle name="Hyperlink" xfId="1021" builtinId="8" hidden="1"/>
    <cellStyle name="Hyperlink" xfId="1023" builtinId="8" hidden="1"/>
    <cellStyle name="Hyperlink" xfId="1025" builtinId="8" hidden="1"/>
    <cellStyle name="Hyperlink" xfId="1027" builtinId="8" hidden="1"/>
    <cellStyle name="Hyperlink" xfId="1029" builtinId="8" hidden="1"/>
    <cellStyle name="Hyperlink" xfId="1031" builtinId="8" hidden="1"/>
    <cellStyle name="Hyperlink" xfId="1033" builtinId="8" hidden="1"/>
    <cellStyle name="Hyperlink" xfId="1035" builtinId="8" hidden="1"/>
    <cellStyle name="Hyperlink" xfId="1037" builtinId="8" hidden="1"/>
    <cellStyle name="Hyperlink" xfId="1039" builtinId="8" hidden="1"/>
    <cellStyle name="Hyperlink" xfId="1041" builtinId="8" hidden="1"/>
    <cellStyle name="Hyperlink" xfId="1043" builtinId="8" hidden="1"/>
    <cellStyle name="Hyperlink" xfId="1045" builtinId="8" hidden="1"/>
    <cellStyle name="Hyperlink" xfId="1047" builtinId="8" hidden="1"/>
    <cellStyle name="Hyperlink" xfId="1049" builtinId="8" hidden="1"/>
    <cellStyle name="Hyperlink" xfId="1051" builtinId="8" hidden="1"/>
    <cellStyle name="Hyperlink" xfId="1053" builtinId="8" hidden="1"/>
    <cellStyle name="Hyperlink" xfId="1055" builtinId="8" hidden="1"/>
    <cellStyle name="Hyperlink" xfId="1057" builtinId="8" hidden="1"/>
    <cellStyle name="Hyperlink" xfId="1059" builtinId="8" hidden="1"/>
    <cellStyle name="Hyperlink" xfId="1061" builtinId="8" hidden="1"/>
    <cellStyle name="Hyperlink" xfId="1063" builtinId="8" hidden="1"/>
    <cellStyle name="Hyperlink" xfId="1065" builtinId="8" hidden="1"/>
    <cellStyle name="Hyperlink" xfId="1067" builtinId="8" hidden="1"/>
    <cellStyle name="Hyperlink" xfId="1069" builtinId="8" hidden="1"/>
    <cellStyle name="Hyperlink" xfId="1071" builtinId="8" hidden="1"/>
    <cellStyle name="Hyperlink" xfId="1073" builtinId="8" hidden="1"/>
    <cellStyle name="Hyperlink" xfId="1075" builtinId="8" hidden="1"/>
    <cellStyle name="Hyperlink" xfId="1077" builtinId="8" hidden="1"/>
    <cellStyle name="Hyperlink" xfId="1079" builtinId="8" hidden="1"/>
    <cellStyle name="Hyperlink" xfId="1081" builtinId="8" hidden="1"/>
    <cellStyle name="Hyperlink" xfId="1083" builtinId="8" hidden="1"/>
    <cellStyle name="Hyperlink" xfId="1085" builtinId="8" hidden="1"/>
    <cellStyle name="Hyperlink" xfId="1087" builtinId="8" hidden="1"/>
    <cellStyle name="Hyperlink" xfId="1089" builtinId="8" hidden="1"/>
    <cellStyle name="Hyperlink" xfId="1091" builtinId="8" hidden="1"/>
    <cellStyle name="Hyperlink" xfId="1093" builtinId="8" hidden="1"/>
    <cellStyle name="Hyperlink" xfId="1095" builtinId="8" hidden="1"/>
    <cellStyle name="Hyperlink" xfId="1097" builtinId="8" hidden="1"/>
    <cellStyle name="Hyperlink" xfId="1099" builtinId="8" hidden="1"/>
    <cellStyle name="Hyperlink" xfId="1101" builtinId="8" hidden="1"/>
    <cellStyle name="Hyperlink" xfId="1103" builtinId="8" hidden="1"/>
    <cellStyle name="Hyperlink" xfId="1105" builtinId="8" hidden="1"/>
    <cellStyle name="Hyperlink" xfId="1107" builtinId="8" hidden="1"/>
    <cellStyle name="Hyperlink" xfId="1109" builtinId="8" hidden="1"/>
    <cellStyle name="Hyperlink" xfId="1111" builtinId="8" hidden="1"/>
    <cellStyle name="Hyperlink" xfId="1113" builtinId="8" hidden="1"/>
    <cellStyle name="Hyperlink" xfId="1115" builtinId="8" hidden="1"/>
    <cellStyle name="Hyperlink" xfId="1117" builtinId="8" hidden="1"/>
    <cellStyle name="Hyperlink" xfId="1119" builtinId="8" hidden="1"/>
    <cellStyle name="Hyperlink" xfId="1121" builtinId="8" hidden="1"/>
    <cellStyle name="Hyperlink" xfId="1123" builtinId="8" hidden="1"/>
    <cellStyle name="Hyperlink" xfId="1125" builtinId="8" hidden="1"/>
    <cellStyle name="Hyperlink" xfId="1127" builtinId="8" hidden="1"/>
    <cellStyle name="Hyperlink" xfId="1129" builtinId="8" hidden="1"/>
    <cellStyle name="Hyperlink" xfId="1131" builtinId="8" hidden="1"/>
    <cellStyle name="Hyperlink" xfId="1133" builtinId="8" hidden="1"/>
    <cellStyle name="Hyperlink" xfId="1135" builtinId="8" hidden="1"/>
    <cellStyle name="Hyperlink" xfId="1137" builtinId="8" hidden="1"/>
    <cellStyle name="Hyperlink" xfId="1139" builtinId="8" hidden="1"/>
    <cellStyle name="Hyperlink" xfId="1141" builtinId="8" hidden="1"/>
    <cellStyle name="Hyperlink" xfId="1143" builtinId="8" hidden="1"/>
    <cellStyle name="Hyperlink" xfId="1145" builtinId="8" hidden="1"/>
    <cellStyle name="Hyperlink" xfId="1147" builtinId="8" hidden="1"/>
    <cellStyle name="Hyperlink" xfId="1149" builtinId="8" hidden="1"/>
    <cellStyle name="Hyperlink" xfId="1151" builtinId="8" hidden="1"/>
    <cellStyle name="Hyperlink" xfId="1153" builtinId="8" hidden="1"/>
    <cellStyle name="Hyperlink" xfId="1155" builtinId="8" hidden="1"/>
    <cellStyle name="Hyperlink" xfId="1157" builtinId="8" hidden="1"/>
    <cellStyle name="Hyperlink" xfId="1159" builtinId="8" hidden="1"/>
    <cellStyle name="Hyperlink" xfId="1161" builtinId="8" hidden="1"/>
    <cellStyle name="Hyperlink" xfId="1163" builtinId="8" hidden="1"/>
    <cellStyle name="Hyperlink" xfId="1165" builtinId="8" hidden="1"/>
    <cellStyle name="Hyperlink" xfId="1167" builtinId="8" hidden="1"/>
    <cellStyle name="Hyperlink" xfId="1169" builtinId="8" hidden="1"/>
    <cellStyle name="Hyperlink" xfId="1171" builtinId="8" hidden="1"/>
    <cellStyle name="Hyperlink" xfId="1173" builtinId="8" hidden="1"/>
    <cellStyle name="Hyperlink" xfId="1175" builtinId="8" hidden="1"/>
    <cellStyle name="Hyperlink" xfId="1177" builtinId="8" hidden="1"/>
    <cellStyle name="Hyperlink" xfId="1179" builtinId="8" hidden="1"/>
    <cellStyle name="Hyperlink" xfId="1181" builtinId="8" hidden="1"/>
    <cellStyle name="Hyperlink" xfId="1183" builtinId="8" hidden="1"/>
    <cellStyle name="Hyperlink" xfId="1185" builtinId="8" hidden="1"/>
    <cellStyle name="Hyperlink" xfId="1187" builtinId="8" hidden="1"/>
    <cellStyle name="Hyperlink" xfId="1189" builtinId="8" hidden="1"/>
    <cellStyle name="Hyperlink" xfId="1191" builtinId="8" hidden="1"/>
    <cellStyle name="Hyperlink" xfId="1193" builtinId="8" hidden="1"/>
    <cellStyle name="Hyperlink" xfId="1195" builtinId="8" hidden="1"/>
    <cellStyle name="Hyperlink" xfId="1197" builtinId="8" hidden="1"/>
    <cellStyle name="Hyperlink" xfId="1199" builtinId="8" hidden="1"/>
    <cellStyle name="Hyperlink" xfId="1201" builtinId="8" hidden="1"/>
    <cellStyle name="Hyperlink" xfId="1203" builtinId="8" hidden="1"/>
    <cellStyle name="Hyperlink" xfId="1205" builtinId="8" hidden="1"/>
    <cellStyle name="Hyperlink" xfId="1207" builtinId="8" hidden="1"/>
    <cellStyle name="Hyperlink" xfId="1209" builtinId="8" hidden="1"/>
    <cellStyle name="Hyperlink" xfId="1211" builtinId="8" hidden="1"/>
    <cellStyle name="Hyperlink" xfId="1213" builtinId="8" hidden="1"/>
    <cellStyle name="Hyperlink" xfId="1215" builtinId="8" hidden="1"/>
    <cellStyle name="Hyperlink" xfId="1217" builtinId="8" hidden="1"/>
    <cellStyle name="Hyperlink" xfId="1219" builtinId="8" hidden="1"/>
    <cellStyle name="Hyperlink" xfId="1221" builtinId="8" hidden="1"/>
    <cellStyle name="Hyperlink" xfId="1223" builtinId="8" hidden="1"/>
    <cellStyle name="Hyperlink" xfId="1225" builtinId="8" hidden="1"/>
    <cellStyle name="Hyperlink" xfId="1227" builtinId="8" hidden="1"/>
    <cellStyle name="Hyperlink" xfId="1229" builtinId="8" hidden="1"/>
    <cellStyle name="Hyperlink" xfId="1231" builtinId="8" hidden="1"/>
    <cellStyle name="Hyperlink" xfId="1233" builtinId="8" hidden="1"/>
    <cellStyle name="Hyperlink" xfId="1235" builtinId="8" hidden="1"/>
    <cellStyle name="Hyperlink" xfId="1237" builtinId="8" hidden="1"/>
    <cellStyle name="Hyperlink" xfId="1239" builtinId="8" hidden="1"/>
    <cellStyle name="Hyperlink" xfId="1241" builtinId="8" hidden="1"/>
    <cellStyle name="Hyperlink" xfId="1243" builtinId="8" hidden="1"/>
    <cellStyle name="Hyperlink" xfId="1245" builtinId="8" hidden="1"/>
    <cellStyle name="Hyperlink" xfId="1247" builtinId="8" hidden="1"/>
    <cellStyle name="Hyperlink" xfId="1249" builtinId="8" hidden="1"/>
    <cellStyle name="Hyperlink" xfId="1251" builtinId="8" hidden="1"/>
    <cellStyle name="Hyperlink" xfId="1253" builtinId="8" hidden="1"/>
    <cellStyle name="Hyperlink" xfId="1255" builtinId="8" hidden="1"/>
    <cellStyle name="Hyperlink" xfId="1257" builtinId="8" hidden="1"/>
    <cellStyle name="Hyperlink" xfId="1259" builtinId="8" hidden="1"/>
    <cellStyle name="Hyperlink" xfId="1261" builtinId="8" hidden="1"/>
    <cellStyle name="Hyperlink" xfId="1263" builtinId="8" hidden="1"/>
    <cellStyle name="Hyperlink" xfId="1265" builtinId="8" hidden="1"/>
    <cellStyle name="Hyperlink" xfId="1267" builtinId="8" hidden="1"/>
    <cellStyle name="Hyperlink" xfId="1269" builtinId="8" hidden="1"/>
    <cellStyle name="Hyperlink" xfId="1271" builtinId="8" hidden="1"/>
    <cellStyle name="Hyperlink" xfId="1273" builtinId="8" hidden="1"/>
    <cellStyle name="Hyperlink" xfId="1275" builtinId="8" hidden="1"/>
    <cellStyle name="Hyperlink" xfId="1277" builtinId="8" hidden="1"/>
    <cellStyle name="Hyperlink" xfId="1279" builtinId="8" hidden="1"/>
    <cellStyle name="Hyperlink" xfId="1281" builtinId="8" hidden="1"/>
    <cellStyle name="Hyperlink" xfId="1283" builtinId="8" hidden="1"/>
    <cellStyle name="Hyperlink" xfId="1285" builtinId="8" hidden="1"/>
    <cellStyle name="Hyperlink" xfId="1287" builtinId="8" hidden="1"/>
    <cellStyle name="Hyperlink" xfId="1289" builtinId="8" hidden="1"/>
    <cellStyle name="Hyperlink" xfId="1291" builtinId="8" hidden="1"/>
    <cellStyle name="Hyperlink" xfId="1293" builtinId="8" hidden="1"/>
    <cellStyle name="Hyperlink" xfId="1295" builtinId="8" hidden="1"/>
    <cellStyle name="Hyperlink" xfId="1297" builtinId="8" hidden="1"/>
    <cellStyle name="Hyperlink" xfId="1299" builtinId="8" hidden="1"/>
    <cellStyle name="Hyperlink" xfId="1301" builtinId="8" hidden="1"/>
    <cellStyle name="Hyperlink" xfId="1303" builtinId="8" hidden="1"/>
    <cellStyle name="Hyperlink" xfId="1305" builtinId="8" hidden="1"/>
    <cellStyle name="Hyperlink" xfId="1307" builtinId="8" hidden="1"/>
    <cellStyle name="Hyperlink" xfId="1309" builtinId="8" hidden="1"/>
    <cellStyle name="Hyperlink" xfId="1311" builtinId="8" hidden="1"/>
    <cellStyle name="Hyperlink" xfId="1313" builtinId="8" hidden="1"/>
    <cellStyle name="Hyperlink" xfId="1315" builtinId="8" hidden="1"/>
    <cellStyle name="Hyperlink" xfId="1317" builtinId="8" hidden="1"/>
    <cellStyle name="Hyperlink" xfId="1319" builtinId="8" hidden="1"/>
    <cellStyle name="Hyperlink" xfId="1321" builtinId="8" hidden="1"/>
    <cellStyle name="Hyperlink" xfId="1323" builtinId="8" hidden="1"/>
    <cellStyle name="Hyperlink" xfId="1325" builtinId="8" hidden="1"/>
    <cellStyle name="Hyperlink" xfId="1327" builtinId="8" hidden="1"/>
    <cellStyle name="Hyperlink" xfId="1329" builtinId="8" hidden="1"/>
    <cellStyle name="Hyperlink" xfId="1331" builtinId="8" hidden="1"/>
    <cellStyle name="Hyperlink" xfId="1333" builtinId="8" hidden="1"/>
    <cellStyle name="Hyperlink" xfId="1335" builtinId="8" hidden="1"/>
    <cellStyle name="Hyperlink" xfId="1337" builtinId="8" hidden="1"/>
    <cellStyle name="Hyperlink" xfId="1339" builtinId="8" hidden="1"/>
    <cellStyle name="Hyperlink" xfId="1341" builtinId="8" hidden="1"/>
    <cellStyle name="Hyperlink" xfId="1343" builtinId="8" hidden="1"/>
    <cellStyle name="Hyperlink" xfId="1345" builtinId="8" hidden="1"/>
    <cellStyle name="Hyperlink" xfId="1347" builtinId="8" hidden="1"/>
    <cellStyle name="Hyperlink" xfId="1349" builtinId="8" hidden="1"/>
    <cellStyle name="Hyperlink" xfId="1351" builtinId="8" hidden="1"/>
    <cellStyle name="Hyperlink" xfId="1353" builtinId="8" hidden="1"/>
    <cellStyle name="Hyperlink" xfId="1355" builtinId="8" hidden="1"/>
    <cellStyle name="Hyperlink" xfId="1357" builtinId="8" hidden="1"/>
    <cellStyle name="Hyperlink" xfId="1359" builtinId="8" hidden="1"/>
    <cellStyle name="Hyperlink" xfId="1361" builtinId="8" hidden="1"/>
    <cellStyle name="Hyperlink" xfId="1363" builtinId="8" hidden="1"/>
    <cellStyle name="Hyperlink" xfId="1365" builtinId="8" hidden="1"/>
    <cellStyle name="Hyperlink" xfId="1367" builtinId="8" hidden="1"/>
    <cellStyle name="Hyperlink" xfId="1369" builtinId="8" hidden="1"/>
    <cellStyle name="Hyperlink" xfId="1371" builtinId="8" hidden="1"/>
    <cellStyle name="Hyperlink" xfId="1373" builtinId="8" hidden="1"/>
    <cellStyle name="Hyperlink" xfId="1375" builtinId="8" hidden="1"/>
    <cellStyle name="Hyperlink" xfId="1377" builtinId="8" hidden="1"/>
    <cellStyle name="Hyperlink" xfId="1379" builtinId="8" hidden="1"/>
    <cellStyle name="Hyperlink" xfId="1381" builtinId="8" hidden="1"/>
    <cellStyle name="Hyperlink" xfId="1383" builtinId="8" hidden="1"/>
    <cellStyle name="Hyperlink" xfId="1385" builtinId="8" hidden="1"/>
    <cellStyle name="Hyperlink" xfId="1387" builtinId="8" hidden="1"/>
    <cellStyle name="Hyperlink" xfId="1389" builtinId="8" hidden="1"/>
    <cellStyle name="Hyperlink" xfId="1391" builtinId="8" hidden="1"/>
    <cellStyle name="Hyperlink" xfId="1393" builtinId="8" hidden="1"/>
    <cellStyle name="Hyperlink" xfId="1395" builtinId="8" hidden="1"/>
    <cellStyle name="Hyperlink" xfId="1397" builtinId="8" hidden="1"/>
    <cellStyle name="Hyperlink" xfId="1399" builtinId="8" hidden="1"/>
    <cellStyle name="Hyperlink" xfId="1401" builtinId="8" hidden="1"/>
    <cellStyle name="Hyperlink" xfId="1403" builtinId="8" hidden="1"/>
    <cellStyle name="Hyperlink" xfId="1405" builtinId="8" hidden="1"/>
    <cellStyle name="Hyperlink" xfId="1407" builtinId="8" hidden="1"/>
    <cellStyle name="Hyperlink" xfId="1409" builtinId="8" hidden="1"/>
    <cellStyle name="Hyperlink" xfId="1411" builtinId="8" hidden="1"/>
    <cellStyle name="Hyperlink" xfId="1413" builtinId="8" hidden="1"/>
    <cellStyle name="Hyperlink" xfId="1415" builtinId="8" hidden="1"/>
    <cellStyle name="Hyperlink" xfId="1417" builtinId="8" hidden="1"/>
    <cellStyle name="Hyperlink" xfId="1419" builtinId="8" hidden="1"/>
    <cellStyle name="Hyperlink" xfId="1421" builtinId="8" hidden="1"/>
    <cellStyle name="Hyperlink" xfId="1423" builtinId="8" hidden="1"/>
    <cellStyle name="Hyperlink" xfId="1425" builtinId="8" hidden="1"/>
    <cellStyle name="Hyperlink" xfId="1427" builtinId="8" hidden="1"/>
    <cellStyle name="Hyperlink" xfId="1429" builtinId="8" hidden="1"/>
    <cellStyle name="Hyperlink" xfId="1431" builtinId="8" hidden="1"/>
    <cellStyle name="Hyperlink" xfId="1433" builtinId="8" hidden="1"/>
    <cellStyle name="Hyperlink" xfId="1435" builtinId="8" hidden="1"/>
    <cellStyle name="Hyperlink" xfId="1437" builtinId="8" hidden="1"/>
    <cellStyle name="Hyperlink" xfId="1439" builtinId="8" hidden="1"/>
    <cellStyle name="Hyperlink" xfId="1441" builtinId="8" hidden="1"/>
    <cellStyle name="Hyperlink" xfId="1443" builtinId="8" hidden="1"/>
    <cellStyle name="Hyperlink" xfId="1445" builtinId="8" hidden="1"/>
    <cellStyle name="Hyperlink" xfId="1447" builtinId="8" hidden="1"/>
    <cellStyle name="Hyperlink" xfId="1449" builtinId="8" hidden="1"/>
    <cellStyle name="Hyperlink" xfId="1451" builtinId="8" hidden="1"/>
    <cellStyle name="Hyperlink" xfId="1453" builtinId="8" hidden="1"/>
    <cellStyle name="Hyperlink" xfId="1455" builtinId="8" hidden="1"/>
    <cellStyle name="Hyperlink" xfId="1457" builtinId="8" hidden="1"/>
    <cellStyle name="Hyperlink" xfId="1459" builtinId="8" hidden="1"/>
    <cellStyle name="Hyperlink" xfId="1461" builtinId="8" hidden="1"/>
    <cellStyle name="Hyperlink" xfId="1463" builtinId="8" hidden="1"/>
    <cellStyle name="Hyperlink" xfId="1465" builtinId="8" hidden="1"/>
    <cellStyle name="Hyperlink" xfId="1467" builtinId="8" hidden="1"/>
    <cellStyle name="Hyperlink" xfId="1469" builtinId="8" hidden="1"/>
    <cellStyle name="Hyperlink" xfId="1471" builtinId="8" hidden="1"/>
    <cellStyle name="Hyperlink" xfId="1473" builtinId="8" hidden="1"/>
    <cellStyle name="Hyperlink" xfId="1475" builtinId="8" hidden="1"/>
    <cellStyle name="Hyperlink" xfId="1477" builtinId="8" hidden="1"/>
    <cellStyle name="Hyperlink" xfId="1479" builtinId="8" hidden="1"/>
    <cellStyle name="Hyperlink" xfId="1481" builtinId="8" hidden="1"/>
    <cellStyle name="Hyperlink" xfId="1483" builtinId="8" hidden="1"/>
    <cellStyle name="Hyperlink" xfId="1485" builtinId="8" hidden="1"/>
    <cellStyle name="Hyperlink" xfId="1487" builtinId="8" hidden="1"/>
    <cellStyle name="Hyperlink" xfId="1489" builtinId="8" hidden="1"/>
    <cellStyle name="Hyperlink" xfId="1491" builtinId="8" hidden="1"/>
    <cellStyle name="Hyperlink" xfId="1493" builtinId="8" hidden="1"/>
    <cellStyle name="Hyperlink" xfId="1495" builtinId="8" hidden="1"/>
    <cellStyle name="Hyperlink" xfId="1497" builtinId="8" hidden="1"/>
    <cellStyle name="Hyperlink" xfId="1499" builtinId="8" hidden="1"/>
    <cellStyle name="Hyperlink" xfId="1501" builtinId="8" hidden="1"/>
    <cellStyle name="Hyperlink" xfId="1503" builtinId="8" hidden="1"/>
    <cellStyle name="Hyperlink" xfId="1505" builtinId="8" hidden="1"/>
    <cellStyle name="Hyperlink" xfId="1507" builtinId="8" hidden="1"/>
    <cellStyle name="Hyperlink" xfId="1509" builtinId="8" hidden="1"/>
    <cellStyle name="Hyperlink" xfId="1511" builtinId="8" hidden="1"/>
    <cellStyle name="Hyperlink" xfId="1513" builtinId="8" hidden="1"/>
    <cellStyle name="Hyperlink" xfId="1515" builtinId="8" hidden="1"/>
    <cellStyle name="Hyperlink" xfId="1517" builtinId="8" hidden="1"/>
    <cellStyle name="Hyperlink" xfId="1519" builtinId="8" hidden="1"/>
    <cellStyle name="Hyperlink" xfId="1521" builtinId="8" hidden="1"/>
    <cellStyle name="Hyperlink" xfId="1523" builtinId="8" hidden="1"/>
    <cellStyle name="Hyperlink" xfId="1525" builtinId="8" hidden="1"/>
    <cellStyle name="Hyperlink" xfId="1527" builtinId="8" hidden="1"/>
    <cellStyle name="Hyperlink" xfId="1529" builtinId="8" hidden="1"/>
    <cellStyle name="Hyperlink" xfId="1531" builtinId="8" hidden="1"/>
    <cellStyle name="Hyperlink" xfId="1533" builtinId="8" hidden="1"/>
    <cellStyle name="Hyperlink" xfId="1535" builtinId="8" hidden="1"/>
    <cellStyle name="Hyperlink" xfId="1537" builtinId="8" hidden="1"/>
    <cellStyle name="Hyperlink" xfId="1539" builtinId="8" hidden="1"/>
    <cellStyle name="Hyperlink" xfId="1541" builtinId="8" hidden="1"/>
    <cellStyle name="Hyperlink" xfId="1543" builtinId="8" hidden="1"/>
    <cellStyle name="Hyperlink" xfId="1545" builtinId="8" hidden="1"/>
    <cellStyle name="Hyperlink" xfId="1547" builtinId="8" hidden="1"/>
    <cellStyle name="Hyperlink" xfId="1549" builtinId="8" hidden="1"/>
    <cellStyle name="Hyperlink" xfId="1551" builtinId="8" hidden="1"/>
    <cellStyle name="Hyperlink" xfId="1553" builtinId="8" hidden="1"/>
    <cellStyle name="Hyperlink" xfId="1555" builtinId="8" hidden="1"/>
    <cellStyle name="Hyperlink" xfId="1557" builtinId="8" hidden="1"/>
    <cellStyle name="Hyperlink" xfId="1559" builtinId="8" hidden="1"/>
    <cellStyle name="Hyperlink" xfId="1561" builtinId="8" hidden="1"/>
    <cellStyle name="Hyperlink" xfId="1563" builtinId="8" hidden="1"/>
    <cellStyle name="Hyperlink" xfId="1565" builtinId="8" hidden="1"/>
    <cellStyle name="Hyperlink" xfId="1567" builtinId="8" hidden="1"/>
    <cellStyle name="Hyperlink" xfId="1569" builtinId="8" hidden="1"/>
    <cellStyle name="Hyperlink" xfId="1571" builtinId="8" hidden="1"/>
    <cellStyle name="Hyperlink" xfId="1573" builtinId="8" hidden="1"/>
    <cellStyle name="Hyperlink" xfId="1575" builtinId="8" hidden="1"/>
    <cellStyle name="Hyperlink" xfId="1577" builtinId="8" hidden="1"/>
    <cellStyle name="Hyperlink" xfId="1579" builtinId="8" hidden="1"/>
    <cellStyle name="Hyperlink" xfId="1581" builtinId="8" hidden="1"/>
    <cellStyle name="Hyperlink" xfId="1583" builtinId="8" hidden="1"/>
    <cellStyle name="Hyperlink" xfId="1585" builtinId="8" hidden="1"/>
    <cellStyle name="Hyperlink" xfId="1587" builtinId="8" hidden="1"/>
    <cellStyle name="Hyperlink" xfId="1589" builtinId="8" hidden="1"/>
    <cellStyle name="Hyperlink" xfId="1591" builtinId="8" hidden="1"/>
    <cellStyle name="Hyperlink" xfId="1593" builtinId="8" hidden="1"/>
    <cellStyle name="Hyperlink" xfId="1595" builtinId="8" hidden="1"/>
    <cellStyle name="Hyperlink" xfId="1597" builtinId="8" hidden="1"/>
    <cellStyle name="Hyperlink" xfId="1599" builtinId="8" hidden="1"/>
    <cellStyle name="Hyperlink" xfId="1601" builtinId="8" hidden="1"/>
    <cellStyle name="Hyperlink" xfId="1603" builtinId="8" hidden="1"/>
    <cellStyle name="Hyperlink" xfId="1605" builtinId="8" hidden="1"/>
    <cellStyle name="Hyperlink" xfId="1607" builtinId="8" hidden="1"/>
    <cellStyle name="Hyperlink" xfId="1609" builtinId="8" hidden="1"/>
    <cellStyle name="Hyperlink" xfId="1611" builtinId="8" hidden="1"/>
    <cellStyle name="Hyperlink" xfId="1613" builtinId="8" hidden="1"/>
    <cellStyle name="Hyperlink" xfId="1615" builtinId="8" hidden="1"/>
    <cellStyle name="Hyperlink" xfId="1617" builtinId="8" hidden="1"/>
    <cellStyle name="Hyperlink" xfId="1619" builtinId="8" hidden="1"/>
    <cellStyle name="Hyperlink" xfId="1621" builtinId="8" hidden="1"/>
    <cellStyle name="Hyperlink" xfId="1623" builtinId="8" hidden="1"/>
    <cellStyle name="Hyperlink" xfId="1625" builtinId="8" hidden="1"/>
    <cellStyle name="Hyperlink" xfId="1627" builtinId="8" hidden="1"/>
    <cellStyle name="Hyperlink" xfId="1629" builtinId="8" hidden="1"/>
    <cellStyle name="Hyperlink" xfId="1631" builtinId="8" hidden="1"/>
    <cellStyle name="Hyperlink" xfId="1633" builtinId="8" hidden="1"/>
    <cellStyle name="Hyperlink" xfId="1635" builtinId="8" hidden="1"/>
    <cellStyle name="Hyperlink" xfId="1637" builtinId="8" hidden="1"/>
    <cellStyle name="Hyperlink" xfId="1639" builtinId="8" hidden="1"/>
    <cellStyle name="Hyperlink" xfId="1641" builtinId="8" hidden="1"/>
    <cellStyle name="Hyperlink" xfId="1643" builtinId="8" hidden="1"/>
    <cellStyle name="Hyperlink" xfId="1645" builtinId="8" hidden="1"/>
    <cellStyle name="Hyperlink" xfId="1647" builtinId="8" hidden="1"/>
    <cellStyle name="Hyperlink" xfId="1649" builtinId="8" hidden="1"/>
    <cellStyle name="Hyperlink" xfId="1651" builtinId="8" hidden="1"/>
    <cellStyle name="Hyperlink" xfId="1653" builtinId="8" hidden="1"/>
    <cellStyle name="Hyperlink" xfId="1655" builtinId="8" hidden="1"/>
    <cellStyle name="Hyperlink" xfId="1657" builtinId="8" hidden="1"/>
    <cellStyle name="Hyperlink" xfId="1659" builtinId="8" hidden="1"/>
    <cellStyle name="Hyperlink" xfId="1661" builtinId="8" hidden="1"/>
    <cellStyle name="Hyperlink" xfId="1663" builtinId="8" hidden="1"/>
    <cellStyle name="Hyperlink" xfId="1665" builtinId="8" hidden="1"/>
    <cellStyle name="Hyperlink" xfId="1667" builtinId="8" hidden="1"/>
    <cellStyle name="Hyperlink" xfId="1669" builtinId="8" hidden="1"/>
    <cellStyle name="Hyperlink" xfId="1671" builtinId="8" hidden="1"/>
    <cellStyle name="Hyperlink" xfId="1673" builtinId="8" hidden="1"/>
    <cellStyle name="Hyperlink" xfId="1675" builtinId="8" hidden="1"/>
    <cellStyle name="Hyperlink" xfId="1677" builtinId="8" hidden="1"/>
    <cellStyle name="Hyperlink" xfId="1679" builtinId="8" hidden="1"/>
    <cellStyle name="Hyperlink" xfId="1681" builtinId="8" hidden="1"/>
    <cellStyle name="Hyperlink" xfId="1683" builtinId="8" hidden="1"/>
    <cellStyle name="Hyperlink" xfId="1685" builtinId="8" hidden="1"/>
    <cellStyle name="Hyperlink" xfId="1687" builtinId="8" hidden="1"/>
    <cellStyle name="Hyperlink" xfId="1689" builtinId="8" hidden="1"/>
    <cellStyle name="Hyperlink" xfId="1691" builtinId="8" hidden="1"/>
    <cellStyle name="Hyperlink" xfId="1693" builtinId="8" hidden="1"/>
    <cellStyle name="Hyperlink" xfId="1695" builtinId="8" hidden="1"/>
    <cellStyle name="Hyperlink" xfId="1697" builtinId="8" hidden="1"/>
    <cellStyle name="Hyperlink" xfId="1699" builtinId="8" hidden="1"/>
    <cellStyle name="Hyperlink" xfId="1701" builtinId="8" hidden="1"/>
    <cellStyle name="Hyperlink" xfId="1703" builtinId="8" hidden="1"/>
    <cellStyle name="Hyperlink" xfId="1705" builtinId="8" hidden="1"/>
    <cellStyle name="Hyperlink" xfId="1707" builtinId="8" hidden="1"/>
    <cellStyle name="Hyperlink" xfId="1709" builtinId="8" hidden="1"/>
    <cellStyle name="Hyperlink" xfId="1711" builtinId="8" hidden="1"/>
    <cellStyle name="Hyperlink" xfId="1713" builtinId="8" hidden="1"/>
    <cellStyle name="Hyperlink" xfId="1715" builtinId="8" hidden="1"/>
    <cellStyle name="Hyperlink" xfId="1717" builtinId="8" hidden="1"/>
    <cellStyle name="Hyperlink" xfId="1719" builtinId="8" hidden="1"/>
    <cellStyle name="Hyperlink" xfId="1721" builtinId="8" hidden="1"/>
    <cellStyle name="Hyperlink" xfId="1723" builtinId="8" hidden="1"/>
    <cellStyle name="Hyperlink" xfId="1725" builtinId="8" hidden="1"/>
    <cellStyle name="Hyperlink" xfId="1727" builtinId="8" hidden="1"/>
    <cellStyle name="Hyperlink" xfId="1729" builtinId="8" hidden="1"/>
    <cellStyle name="Hyperlink" xfId="1731" builtinId="8" hidden="1"/>
    <cellStyle name="Hyperlink" xfId="1733" builtinId="8" hidden="1"/>
    <cellStyle name="Hyperlink" xfId="1735" builtinId="8" hidden="1"/>
    <cellStyle name="Hyperlink" xfId="1737" builtinId="8" hidden="1"/>
    <cellStyle name="Hyperlink" xfId="1739" builtinId="8" hidden="1"/>
    <cellStyle name="Hyperlink" xfId="1741" builtinId="8" hidden="1"/>
    <cellStyle name="Hyperlink" xfId="1743" builtinId="8" hidden="1"/>
    <cellStyle name="Hyperlink" xfId="1745" builtinId="8" hidden="1"/>
    <cellStyle name="Hyperlink" xfId="1747" builtinId="8" hidden="1"/>
    <cellStyle name="Hyperlink" xfId="1749" builtinId="8" hidden="1"/>
    <cellStyle name="Hyperlink" xfId="1751" builtinId="8" hidden="1"/>
    <cellStyle name="Hyperlink" xfId="1753" builtinId="8" hidden="1"/>
    <cellStyle name="Hyperlink" xfId="1755" builtinId="8" hidden="1"/>
    <cellStyle name="Hyperlink" xfId="1757" builtinId="8" hidden="1"/>
    <cellStyle name="Hyperlink" xfId="1759" builtinId="8" hidden="1"/>
    <cellStyle name="Hyperlink" xfId="1761" builtinId="8" hidden="1"/>
    <cellStyle name="Hyperlink" xfId="1763" builtinId="8" hidden="1"/>
    <cellStyle name="Hyperlink" xfId="1765" builtinId="8" hidden="1"/>
    <cellStyle name="Hyperlink" xfId="1767" builtinId="8" hidden="1"/>
    <cellStyle name="Hyperlink" xfId="1769" builtinId="8" hidden="1"/>
    <cellStyle name="Hyperlink" xfId="1771" builtinId="8" hidden="1"/>
    <cellStyle name="Hyperlink" xfId="1773" builtinId="8" hidden="1"/>
    <cellStyle name="Hyperlink" xfId="1775" builtinId="8" hidden="1"/>
    <cellStyle name="Hyperlink" xfId="1777" builtinId="8" hidden="1"/>
    <cellStyle name="Hyperlink" xfId="1779" builtinId="8" hidden="1"/>
    <cellStyle name="Hyperlink" xfId="1781" builtinId="8" hidden="1"/>
    <cellStyle name="Hyperlink" xfId="1783" builtinId="8" hidden="1"/>
    <cellStyle name="Hyperlink" xfId="1785" builtinId="8" hidden="1"/>
    <cellStyle name="Hyperlink" xfId="1787" builtinId="8" hidden="1"/>
    <cellStyle name="Hyperlink" xfId="1789" builtinId="8" hidden="1"/>
    <cellStyle name="Hyperlink" xfId="1791" builtinId="8" hidden="1"/>
    <cellStyle name="Hyperlink" xfId="1793" builtinId="8" hidden="1"/>
    <cellStyle name="Hyperlink" xfId="1795" builtinId="8" hidden="1"/>
    <cellStyle name="Hyperlink" xfId="1797" builtinId="8" hidden="1"/>
    <cellStyle name="Hyperlink" xfId="1799" builtinId="8" hidden="1"/>
    <cellStyle name="Hyperlink" xfId="1801" builtinId="8" hidden="1"/>
    <cellStyle name="Hyperlink" xfId="1803" builtinId="8" hidden="1"/>
    <cellStyle name="Hyperlink" xfId="1805" builtinId="8" hidden="1"/>
    <cellStyle name="Hyperlink" xfId="1807" builtinId="8" hidden="1"/>
    <cellStyle name="Hyperlink" xfId="1809" builtinId="8" hidden="1"/>
    <cellStyle name="Hyperlink" xfId="1811" builtinId="8" hidden="1"/>
    <cellStyle name="Hyperlink" xfId="1813" builtinId="8" hidden="1"/>
    <cellStyle name="Hyperlink" xfId="1815" builtinId="8" hidden="1"/>
    <cellStyle name="Hyperlink" xfId="1817" builtinId="8" hidden="1"/>
    <cellStyle name="Hyperlink" xfId="1819" builtinId="8" hidden="1"/>
    <cellStyle name="Hyperlink" xfId="1821" builtinId="8" hidden="1"/>
    <cellStyle name="Hyperlink" xfId="1823" builtinId="8" hidden="1"/>
    <cellStyle name="Hyperlink" xfId="1825" builtinId="8" hidden="1"/>
    <cellStyle name="Hyperlink" xfId="1827" builtinId="8" hidden="1"/>
    <cellStyle name="Hyperlink" xfId="1829" builtinId="8" hidden="1"/>
    <cellStyle name="Hyperlink" xfId="1831" builtinId="8" hidden="1"/>
    <cellStyle name="Hyperlink" xfId="1833" builtinId="8" hidden="1"/>
    <cellStyle name="Hyperlink" xfId="1835" builtinId="8" hidden="1"/>
    <cellStyle name="Hyperlink" xfId="1837" builtinId="8" hidden="1"/>
    <cellStyle name="Hyperlink" xfId="1839" builtinId="8" hidden="1"/>
    <cellStyle name="Hyperlink" xfId="1841" builtinId="8" hidden="1"/>
    <cellStyle name="Hyperlink" xfId="1843" builtinId="8" hidden="1"/>
    <cellStyle name="Hyperlink" xfId="1845" builtinId="8" hidden="1"/>
    <cellStyle name="Hyperlink" xfId="1847" builtinId="8" hidden="1"/>
    <cellStyle name="Hyperlink" xfId="1849" builtinId="8" hidden="1"/>
    <cellStyle name="Hyperlink" xfId="1851" builtinId="8" hidden="1"/>
    <cellStyle name="Hyperlink" xfId="1853" builtinId="8" hidden="1"/>
    <cellStyle name="Hyperlink" xfId="1855" builtinId="8" hidden="1"/>
    <cellStyle name="Hyperlink" xfId="1857" builtinId="8" hidden="1"/>
    <cellStyle name="Hyperlink" xfId="1859" builtinId="8" hidden="1"/>
    <cellStyle name="Hyperlink" xfId="1861" builtinId="8" hidden="1"/>
    <cellStyle name="Hyperlink" xfId="1863" builtinId="8" hidden="1"/>
    <cellStyle name="Hyperlink" xfId="1865" builtinId="8" hidden="1"/>
    <cellStyle name="Hyperlink" xfId="1867" builtinId="8" hidden="1"/>
    <cellStyle name="Hyperlink" xfId="1869" builtinId="8" hidden="1"/>
    <cellStyle name="Hyperlink" xfId="1871" builtinId="8" hidden="1"/>
    <cellStyle name="Hyperlink" xfId="1873" builtinId="8" hidden="1"/>
    <cellStyle name="Hyperlink" xfId="1875" builtinId="8" hidden="1"/>
    <cellStyle name="Hyperlink" xfId="1877" builtinId="8" hidden="1"/>
    <cellStyle name="Hyperlink" xfId="1879" builtinId="8" hidden="1"/>
    <cellStyle name="Hyperlink" xfId="1881" builtinId="8" hidden="1"/>
    <cellStyle name="Hyperlink" xfId="1883" builtinId="8" hidden="1"/>
    <cellStyle name="Hyperlink" xfId="1885" builtinId="8" hidden="1"/>
    <cellStyle name="Hyperlink" xfId="1887" builtinId="8" hidden="1"/>
    <cellStyle name="Hyperlink" xfId="1889" builtinId="8" hidden="1"/>
    <cellStyle name="Hyperlink" xfId="1891" builtinId="8" hidden="1"/>
    <cellStyle name="Hyperlink" xfId="1893" builtinId="8" hidden="1"/>
    <cellStyle name="Hyperlink" xfId="1895" builtinId="8" hidden="1"/>
    <cellStyle name="Hyperlink" xfId="1897" builtinId="8" hidden="1"/>
    <cellStyle name="Hyperlink" xfId="1899" builtinId="8" hidden="1"/>
    <cellStyle name="Hyperlink" xfId="1901" builtinId="8" hidden="1"/>
    <cellStyle name="Hyperlink" xfId="1903" builtinId="8" hidden="1"/>
    <cellStyle name="Hyperlink" xfId="1905" builtinId="8" hidden="1"/>
    <cellStyle name="Hyperlink" xfId="1907" builtinId="8" hidden="1"/>
    <cellStyle name="Hyperlink" xfId="1909" builtinId="8" hidden="1"/>
    <cellStyle name="Hyperlink" xfId="1911" builtinId="8" hidden="1"/>
    <cellStyle name="Hyperlink" xfId="1913" builtinId="8" hidden="1"/>
    <cellStyle name="Hyperlink" xfId="1915" builtinId="8" hidden="1"/>
    <cellStyle name="Hyperlink" xfId="1917" builtinId="8" hidden="1"/>
    <cellStyle name="Hyperlink" xfId="1919" builtinId="8" hidden="1"/>
    <cellStyle name="Hyperlink" xfId="1921" builtinId="8" hidden="1"/>
    <cellStyle name="Hyperlink" xfId="1923" builtinId="8" hidden="1"/>
    <cellStyle name="Hyperlink" xfId="1925" builtinId="8" hidden="1"/>
    <cellStyle name="Hyperlink" xfId="1927" builtinId="8" hidden="1"/>
    <cellStyle name="Hyperlink" xfId="1929" builtinId="8" hidden="1"/>
    <cellStyle name="Hyperlink" xfId="1931" builtinId="8" hidden="1"/>
    <cellStyle name="Hyperlink" xfId="1933" builtinId="8" hidden="1"/>
    <cellStyle name="Hyperlink" xfId="1935" builtinId="8" hidden="1"/>
    <cellStyle name="Hyperlink" xfId="1937" builtinId="8" hidden="1"/>
    <cellStyle name="Hyperlink" xfId="1939" builtinId="8" hidden="1"/>
    <cellStyle name="Hyperlink" xfId="1941" builtinId="8" hidden="1"/>
    <cellStyle name="Hyperlink" xfId="1943" builtinId="8" hidden="1"/>
    <cellStyle name="Hyperlink" xfId="1945" builtinId="8" hidden="1"/>
    <cellStyle name="Hyperlink" xfId="1947" builtinId="8" hidden="1"/>
    <cellStyle name="Hyperlink" xfId="1949" builtinId="8" hidden="1"/>
    <cellStyle name="Hyperlink" xfId="1951" builtinId="8" hidden="1"/>
    <cellStyle name="Hyperlink" xfId="1953" builtinId="8" hidden="1"/>
    <cellStyle name="Hyperlink" xfId="1955" builtinId="8" hidden="1"/>
    <cellStyle name="Hyperlink" xfId="1957" builtinId="8" hidden="1"/>
    <cellStyle name="Hyperlink" xfId="1959" builtinId="8" hidden="1"/>
    <cellStyle name="Hyperlink" xfId="1961" builtinId="8" hidden="1"/>
    <cellStyle name="Hyperlink" xfId="1963" builtinId="8" hidden="1"/>
    <cellStyle name="Hyperlink" xfId="1965" builtinId="8" hidden="1"/>
    <cellStyle name="Hyperlink" xfId="1967" builtinId="8" hidden="1"/>
    <cellStyle name="Hyperlink" xfId="1969" builtinId="8" hidden="1"/>
    <cellStyle name="Hyperlink" xfId="1971" builtinId="8" hidden="1"/>
    <cellStyle name="Hyperlink" xfId="1973" builtinId="8" hidden="1"/>
    <cellStyle name="Hyperlink" xfId="1975" builtinId="8" hidden="1"/>
    <cellStyle name="Hyperlink" xfId="1977" builtinId="8" hidden="1"/>
    <cellStyle name="Hyperlink" xfId="1979" builtinId="8" hidden="1"/>
    <cellStyle name="Hyperlink" xfId="1981" builtinId="8" hidden="1"/>
    <cellStyle name="Hyperlink" xfId="1983" builtinId="8" hidden="1"/>
    <cellStyle name="Hyperlink" xfId="1985" builtinId="8" hidden="1"/>
    <cellStyle name="Hyperlink" xfId="1987" builtinId="8" hidden="1"/>
    <cellStyle name="Hyperlink" xfId="1989" builtinId="8" hidden="1"/>
    <cellStyle name="Hyperlink" xfId="1991" builtinId="8" hidden="1"/>
    <cellStyle name="Hyperlink" xfId="1993" builtinId="8" hidden="1"/>
    <cellStyle name="Hyperlink" xfId="1995" builtinId="8" hidden="1"/>
    <cellStyle name="Hyperlink" xfId="1997" builtinId="8" hidden="1"/>
    <cellStyle name="Hyperlink" xfId="1999" builtinId="8" hidden="1"/>
    <cellStyle name="Hyperlink" xfId="2001" builtinId="8" hidden="1"/>
    <cellStyle name="Hyperlink" xfId="2003" builtinId="8" hidden="1"/>
    <cellStyle name="Hyperlink" xfId="2005" builtinId="8" hidden="1"/>
    <cellStyle name="Hyperlink" xfId="2007" builtinId="8" hidden="1"/>
    <cellStyle name="Hyperlink" xfId="2009" builtinId="8" hidden="1"/>
    <cellStyle name="Hyperlink" xfId="2011" builtinId="8" hidden="1"/>
    <cellStyle name="Hyperlink" xfId="2013" builtinId="8" hidden="1"/>
    <cellStyle name="Hyperlink" xfId="2015" builtinId="8" hidden="1"/>
    <cellStyle name="Hyperlink" xfId="2017" builtinId="8" hidden="1"/>
    <cellStyle name="Hyperlink" xfId="2019" builtinId="8" hidden="1"/>
    <cellStyle name="Hyperlink" xfId="2021" builtinId="8" hidden="1"/>
    <cellStyle name="Hyperlink" xfId="2023" builtinId="8" hidden="1"/>
    <cellStyle name="Hyperlink" xfId="2025" builtinId="8" hidden="1"/>
    <cellStyle name="Hyperlink" xfId="2027" builtinId="8" hidden="1"/>
    <cellStyle name="Hyperlink" xfId="2029" builtinId="8" hidden="1"/>
    <cellStyle name="Hyperlink" xfId="2031" builtinId="8" hidden="1"/>
    <cellStyle name="Hyperlink" xfId="2033" builtinId="8" hidden="1"/>
    <cellStyle name="Hyperlink" xfId="2035" builtinId="8" hidden="1"/>
    <cellStyle name="Hyperlink" xfId="2037" builtinId="8" hidden="1"/>
    <cellStyle name="Hyperlink" xfId="2039" builtinId="8" hidden="1"/>
    <cellStyle name="Hyperlink" xfId="2041" builtinId="8" hidden="1"/>
    <cellStyle name="Hyperlink" xfId="2043" builtinId="8" hidden="1"/>
    <cellStyle name="Hyperlink" xfId="2045" builtinId="8" hidden="1"/>
    <cellStyle name="Hyperlink" xfId="2047" builtinId="8" hidden="1"/>
    <cellStyle name="Hyperlink" xfId="2049" builtinId="8" hidden="1"/>
    <cellStyle name="Hyperlink" xfId="2051" builtinId="8" hidden="1"/>
    <cellStyle name="Hyperlink" xfId="2053" builtinId="8" hidden="1"/>
    <cellStyle name="Hyperlink" xfId="2055" builtinId="8" hidden="1"/>
    <cellStyle name="Hyperlink" xfId="2057" builtinId="8" hidden="1"/>
    <cellStyle name="Hyperlink" xfId="2059" builtinId="8" hidden="1"/>
    <cellStyle name="Hyperlink" xfId="2061" builtinId="8" hidden="1"/>
    <cellStyle name="Hyperlink" xfId="2063" builtinId="8" hidden="1"/>
    <cellStyle name="Hyperlink" xfId="2065" builtinId="8" hidden="1"/>
    <cellStyle name="Hyperlink" xfId="2067" builtinId="8" hidden="1"/>
    <cellStyle name="Hyperlink" xfId="2069" builtinId="8" hidden="1"/>
    <cellStyle name="Hyperlink" xfId="2071" builtinId="8" hidden="1"/>
    <cellStyle name="Hyperlink" xfId="2073" builtinId="8" hidden="1"/>
    <cellStyle name="Hyperlink" xfId="2075" builtinId="8" hidden="1"/>
    <cellStyle name="Hyperlink" xfId="2077" builtinId="8" hidden="1"/>
    <cellStyle name="Hyperlink" xfId="2079" builtinId="8" hidden="1"/>
    <cellStyle name="Hyperlink" xfId="2081" builtinId="8" hidden="1"/>
    <cellStyle name="Hyperlink" xfId="2083" builtinId="8" hidden="1"/>
    <cellStyle name="Hyperlink" xfId="2085" builtinId="8" hidden="1"/>
    <cellStyle name="Hyperlink" xfId="2087" builtinId="8" hidden="1"/>
    <cellStyle name="Hyperlink" xfId="2089" builtinId="8" hidden="1"/>
    <cellStyle name="Hyperlink" xfId="2091" builtinId="8" hidden="1"/>
    <cellStyle name="Hyperlink" xfId="2093" builtinId="8" hidden="1"/>
    <cellStyle name="Hyperlink" xfId="2095" builtinId="8" hidden="1"/>
    <cellStyle name="Hyperlink" xfId="2097" builtinId="8" hidden="1"/>
    <cellStyle name="Hyperlink" xfId="2099" builtinId="8" hidden="1"/>
    <cellStyle name="Hyperlink" xfId="2101" builtinId="8" hidden="1"/>
    <cellStyle name="Hyperlink" xfId="2103" builtinId="8" hidden="1"/>
    <cellStyle name="Hyperlink" xfId="2105" builtinId="8" hidden="1"/>
    <cellStyle name="Hyperlink" xfId="2107" builtinId="8" hidden="1"/>
    <cellStyle name="Hyperlink" xfId="2109" builtinId="8" hidden="1"/>
    <cellStyle name="Hyperlink" xfId="2111" builtinId="8" hidden="1"/>
    <cellStyle name="Hyperlink" xfId="2113" builtinId="8" hidden="1"/>
    <cellStyle name="Hyperlink" xfId="2115" builtinId="8" hidden="1"/>
    <cellStyle name="Hyperlink" xfId="2117" builtinId="8" hidden="1"/>
    <cellStyle name="Hyperlink" xfId="2119" builtinId="8" hidden="1"/>
    <cellStyle name="Hyperlink" xfId="2121" builtinId="8" hidden="1"/>
    <cellStyle name="Hyperlink" xfId="2123" builtinId="8" hidden="1"/>
    <cellStyle name="Hyperlink" xfId="2125" builtinId="8" hidden="1"/>
    <cellStyle name="Hyperlink" xfId="2127" builtinId="8" hidden="1"/>
    <cellStyle name="Hyperlink" xfId="2129" builtinId="8" hidden="1"/>
    <cellStyle name="Hyperlink" xfId="2131" builtinId="8" hidden="1"/>
    <cellStyle name="Hyperlink" xfId="2133" builtinId="8" hidden="1"/>
    <cellStyle name="Hyperlink" xfId="2135" builtinId="8" hidden="1"/>
    <cellStyle name="Hyperlink" xfId="2137" builtinId="8" hidden="1"/>
    <cellStyle name="Hyperlink" xfId="2139" builtinId="8" hidden="1"/>
    <cellStyle name="Hyperlink" xfId="2141" builtinId="8" hidden="1"/>
    <cellStyle name="Hyperlink" xfId="2143" builtinId="8" hidden="1"/>
    <cellStyle name="Hyperlink" xfId="2145" builtinId="8" hidden="1"/>
    <cellStyle name="Hyperlink" xfId="2147" builtinId="8" hidden="1"/>
    <cellStyle name="Hyperlink" xfId="2149" builtinId="8" hidden="1"/>
    <cellStyle name="Hyperlink" xfId="2151" builtinId="8" hidden="1"/>
    <cellStyle name="Hyperlink" xfId="2153" builtinId="8" hidden="1"/>
    <cellStyle name="Hyperlink" xfId="2155" builtinId="8" hidden="1"/>
    <cellStyle name="Hyperlink" xfId="2157" builtinId="8" hidden="1"/>
    <cellStyle name="Hyperlink" xfId="2159" builtinId="8" hidden="1"/>
    <cellStyle name="Hyperlink" xfId="2161" builtinId="8" hidden="1"/>
    <cellStyle name="Hyperlink" xfId="2163" builtinId="8" hidden="1"/>
    <cellStyle name="Hyperlink" xfId="2165" builtinId="8" hidden="1"/>
    <cellStyle name="Hyperlink" xfId="2167" builtinId="8" hidden="1"/>
    <cellStyle name="Hyperlink" xfId="2169" builtinId="8" hidden="1"/>
    <cellStyle name="Hyperlink" xfId="2171" builtinId="8" hidden="1"/>
    <cellStyle name="Hyperlink" xfId="2173" builtinId="8" hidden="1"/>
    <cellStyle name="Hyperlink" xfId="2175" builtinId="8" hidden="1"/>
    <cellStyle name="Hyperlink" xfId="2177" builtinId="8" hidden="1"/>
    <cellStyle name="Hyperlink" xfId="2179" builtinId="8" hidden="1"/>
    <cellStyle name="Hyperlink" xfId="2181" builtinId="8" hidden="1"/>
    <cellStyle name="Hyperlink" xfId="2183" builtinId="8" hidden="1"/>
    <cellStyle name="Hyperlink" xfId="2185" builtinId="8" hidden="1"/>
    <cellStyle name="Hyperlink" xfId="2187" builtinId="8" hidden="1"/>
    <cellStyle name="Hyperlink" xfId="2189" builtinId="8" hidden="1"/>
    <cellStyle name="Hyperlink" xfId="2191" builtinId="8" hidden="1"/>
    <cellStyle name="Hyperlink" xfId="2193" builtinId="8" hidden="1"/>
    <cellStyle name="Hyperlink" xfId="2195" builtinId="8" hidden="1"/>
    <cellStyle name="Hyperlink" xfId="2197" builtinId="8" hidden="1"/>
    <cellStyle name="Hyperlink" xfId="2199" builtinId="8" hidden="1"/>
    <cellStyle name="Hyperlink" xfId="2201" builtinId="8" hidden="1"/>
    <cellStyle name="Hyperlink" xfId="2203" builtinId="8" hidden="1"/>
    <cellStyle name="Hyperlink" xfId="2205" builtinId="8" hidden="1"/>
    <cellStyle name="Hyperlink" xfId="2207" builtinId="8" hidden="1"/>
    <cellStyle name="Hyperlink" xfId="2209" builtinId="8" hidden="1"/>
    <cellStyle name="Hyperlink" xfId="2211" builtinId="8" hidden="1"/>
    <cellStyle name="Hyperlink" xfId="2213" builtinId="8" hidden="1"/>
    <cellStyle name="Hyperlink" xfId="2215" builtinId="8" hidden="1"/>
    <cellStyle name="Hyperlink" xfId="2217" builtinId="8" hidden="1"/>
    <cellStyle name="Hyperlink" xfId="2219" builtinId="8" hidden="1"/>
    <cellStyle name="Hyperlink" xfId="2221" builtinId="8" hidden="1"/>
    <cellStyle name="Hyperlink" xfId="2223" builtinId="8" hidden="1"/>
    <cellStyle name="Hyperlink" xfId="2225" builtinId="8" hidden="1"/>
    <cellStyle name="Hyperlink" xfId="2227" builtinId="8" hidden="1"/>
    <cellStyle name="Hyperlink" xfId="2229" builtinId="8" hidden="1"/>
    <cellStyle name="Hyperlink" xfId="2231" builtinId="8" hidden="1"/>
    <cellStyle name="Hyperlink" xfId="2233" builtinId="8" hidden="1"/>
    <cellStyle name="Hyperlink" xfId="2235" builtinId="8" hidden="1"/>
    <cellStyle name="Hyperlink" xfId="2237" builtinId="8" hidden="1"/>
    <cellStyle name="Hyperlink" xfId="2239" builtinId="8" hidden="1"/>
    <cellStyle name="Hyperlink" xfId="2241" builtinId="8" hidden="1"/>
    <cellStyle name="Hyperlink" xfId="2243" builtinId="8" hidden="1"/>
    <cellStyle name="Hyperlink" xfId="2245" builtinId="8" hidden="1"/>
    <cellStyle name="Hyperlink" xfId="2247" builtinId="8" hidden="1"/>
    <cellStyle name="Hyperlink" xfId="2249" builtinId="8" hidden="1"/>
    <cellStyle name="Hyperlink" xfId="2251" builtinId="8" hidden="1"/>
    <cellStyle name="Hyperlink" xfId="2253" builtinId="8" hidden="1"/>
    <cellStyle name="Hyperlink" xfId="2255" builtinId="8" hidden="1"/>
    <cellStyle name="Hyperlink" xfId="2257" builtinId="8" hidden="1"/>
    <cellStyle name="Hyperlink" xfId="2259" builtinId="8" hidden="1"/>
    <cellStyle name="Hyperlink" xfId="2261" builtinId="8" hidden="1"/>
    <cellStyle name="Normal" xfId="0" builtinId="0"/>
    <cellStyle name="Percent" xfId="2263" builtinId="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11"/>
  <sheetViews>
    <sheetView tabSelected="1" workbookViewId="0">
      <pane ySplit="1" topLeftCell="A2" activePane="bottomLeft" state="frozen"/>
      <selection pane="bottomLeft" activeCell="P1" sqref="P1"/>
    </sheetView>
  </sheetViews>
  <sheetFormatPr defaultColWidth="11" defaultRowHeight="15.75" x14ac:dyDescent="0.25"/>
  <cols>
    <col min="1" max="1" width="29.75" customWidth="1"/>
    <col min="2" max="2" width="12.375" customWidth="1"/>
    <col min="3" max="3" width="13.5" customWidth="1"/>
    <col min="4" max="4" width="1.625" style="7" customWidth="1"/>
    <col min="5" max="7" width="5.625" customWidth="1"/>
    <col min="8" max="8" width="1.625" style="7" customWidth="1"/>
    <col min="9" max="10" width="5.625" customWidth="1"/>
    <col min="11" max="11" width="6.75" customWidth="1"/>
    <col min="12" max="12" width="6.625" customWidth="1"/>
    <col min="13" max="13" width="1.625" style="7" customWidth="1"/>
    <col min="14" max="14" width="7.375" style="9" customWidth="1"/>
    <col min="15" max="15" width="5.625" style="9" customWidth="1"/>
    <col min="16" max="17" width="5.625" customWidth="1"/>
    <col min="18" max="18" width="1.625" style="7" customWidth="1"/>
  </cols>
  <sheetData>
    <row r="1" spans="1:29" s="1" customFormat="1" x14ac:dyDescent="0.25">
      <c r="A1" s="1" t="s">
        <v>0</v>
      </c>
      <c r="B1" s="1" t="s">
        <v>2</v>
      </c>
      <c r="C1" s="1" t="s">
        <v>1</v>
      </c>
      <c r="D1" s="13"/>
      <c r="E1" s="1" t="s">
        <v>141</v>
      </c>
      <c r="F1" s="1" t="s">
        <v>162</v>
      </c>
      <c r="G1" s="1" t="s">
        <v>142</v>
      </c>
      <c r="H1" s="13"/>
      <c r="I1" s="1" t="s">
        <v>133</v>
      </c>
      <c r="J1" s="1" t="s">
        <v>134</v>
      </c>
      <c r="K1" s="1" t="s">
        <v>135</v>
      </c>
      <c r="L1" s="1" t="s">
        <v>136</v>
      </c>
      <c r="M1" s="13"/>
      <c r="N1" s="17" t="s">
        <v>137</v>
      </c>
      <c r="O1" s="17" t="s">
        <v>138</v>
      </c>
      <c r="P1" s="1" t="s">
        <v>139</v>
      </c>
      <c r="Q1" s="1" t="s">
        <v>140</v>
      </c>
      <c r="R1" s="13"/>
    </row>
    <row r="2" spans="1:29" s="1" customFormat="1" x14ac:dyDescent="0.25">
      <c r="D2" s="13"/>
      <c r="H2" s="13"/>
      <c r="M2" s="13"/>
      <c r="N2" s="17"/>
      <c r="O2" s="17"/>
      <c r="R2" s="13"/>
    </row>
    <row r="3" spans="1:29" s="1" customFormat="1" x14ac:dyDescent="0.25">
      <c r="A3" s="2" t="s">
        <v>155</v>
      </c>
      <c r="D3" s="13"/>
      <c r="H3" s="13"/>
      <c r="M3" s="13"/>
      <c r="N3" s="17"/>
      <c r="O3" s="17"/>
      <c r="R3" s="13"/>
    </row>
    <row r="6" spans="1:29" s="5" customFormat="1" x14ac:dyDescent="0.25">
      <c r="A6" s="8" t="s">
        <v>146</v>
      </c>
      <c r="B6" s="8"/>
      <c r="C6" s="8"/>
      <c r="D6" s="15"/>
      <c r="E6"/>
      <c r="F6"/>
      <c r="G6"/>
      <c r="H6" s="7"/>
      <c r="I6"/>
      <c r="J6"/>
      <c r="K6"/>
      <c r="L6"/>
      <c r="M6" s="15"/>
      <c r="N6" s="19"/>
      <c r="O6" s="19"/>
      <c r="P6" s="8"/>
      <c r="Q6" s="8"/>
      <c r="R6" s="15"/>
      <c r="T6" s="5" t="s">
        <v>164</v>
      </c>
      <c r="U6" s="5" t="s">
        <v>165</v>
      </c>
      <c r="V6" s="5" t="s">
        <v>166</v>
      </c>
      <c r="W6" s="5" t="s">
        <v>167</v>
      </c>
    </row>
    <row r="7" spans="1:29" x14ac:dyDescent="0.25">
      <c r="A7" t="s">
        <v>9</v>
      </c>
      <c r="B7" t="s">
        <v>10</v>
      </c>
      <c r="C7" s="4">
        <v>15325</v>
      </c>
      <c r="D7" s="14"/>
      <c r="E7">
        <v>37</v>
      </c>
      <c r="F7">
        <v>38</v>
      </c>
      <c r="G7">
        <f>E7-F7</f>
        <v>-1</v>
      </c>
      <c r="I7">
        <v>0</v>
      </c>
      <c r="J7">
        <v>0</v>
      </c>
      <c r="K7">
        <v>0</v>
      </c>
      <c r="L7">
        <v>37</v>
      </c>
      <c r="M7" s="14"/>
      <c r="N7">
        <v>0</v>
      </c>
      <c r="O7">
        <v>37</v>
      </c>
      <c r="P7">
        <v>1</v>
      </c>
      <c r="Q7" s="4" t="s">
        <v>151</v>
      </c>
      <c r="R7" s="14"/>
      <c r="W7">
        <v>1</v>
      </c>
    </row>
    <row r="8" spans="1:29" x14ac:dyDescent="0.25">
      <c r="A8" s="2" t="s">
        <v>3</v>
      </c>
      <c r="B8" s="2" t="s">
        <v>4</v>
      </c>
      <c r="C8" s="3">
        <v>15766</v>
      </c>
      <c r="D8" s="6"/>
      <c r="E8">
        <v>70</v>
      </c>
      <c r="F8">
        <v>75</v>
      </c>
      <c r="G8">
        <f>E8-F8</f>
        <v>-5</v>
      </c>
      <c r="I8">
        <v>4</v>
      </c>
      <c r="J8">
        <v>26</v>
      </c>
      <c r="K8">
        <v>0</v>
      </c>
      <c r="L8">
        <v>40</v>
      </c>
      <c r="M8" s="6"/>
      <c r="N8">
        <v>0</v>
      </c>
      <c r="O8">
        <v>70</v>
      </c>
      <c r="P8">
        <v>1</v>
      </c>
      <c r="Q8" s="3" t="s">
        <v>150</v>
      </c>
      <c r="R8" s="6"/>
      <c r="T8">
        <v>1</v>
      </c>
    </row>
    <row r="9" spans="1:29" x14ac:dyDescent="0.25">
      <c r="A9" s="2" t="s">
        <v>7</v>
      </c>
      <c r="B9" s="2" t="s">
        <v>8</v>
      </c>
      <c r="C9" s="3">
        <v>15780</v>
      </c>
      <c r="D9" s="6"/>
      <c r="E9">
        <v>35</v>
      </c>
      <c r="F9">
        <v>37</v>
      </c>
      <c r="G9">
        <f>E9-F9</f>
        <v>-2</v>
      </c>
      <c r="I9">
        <v>0</v>
      </c>
      <c r="J9">
        <v>3</v>
      </c>
      <c r="K9">
        <v>3</v>
      </c>
      <c r="L9">
        <v>29</v>
      </c>
      <c r="M9" s="6"/>
      <c r="N9">
        <v>0</v>
      </c>
      <c r="O9">
        <v>35</v>
      </c>
      <c r="P9">
        <v>1</v>
      </c>
      <c r="Q9" s="3" t="s">
        <v>150</v>
      </c>
      <c r="R9" s="6"/>
      <c r="S9" s="2"/>
      <c r="T9" s="2">
        <v>1</v>
      </c>
      <c r="U9" s="2"/>
      <c r="V9" s="2"/>
      <c r="W9" s="2"/>
      <c r="X9" s="2"/>
      <c r="Y9" s="2"/>
      <c r="Z9" s="2"/>
      <c r="AA9" s="2"/>
      <c r="AB9" s="2"/>
      <c r="AC9" s="2"/>
    </row>
    <row r="10" spans="1:29" x14ac:dyDescent="0.25">
      <c r="A10" s="2" t="s">
        <v>19</v>
      </c>
      <c r="B10" s="2" t="s">
        <v>20</v>
      </c>
      <c r="C10" s="3">
        <v>15815</v>
      </c>
      <c r="D10" s="6"/>
      <c r="E10" s="9">
        <v>19</v>
      </c>
      <c r="F10" s="20">
        <v>20</v>
      </c>
      <c r="G10">
        <f>E10-F10</f>
        <v>-1</v>
      </c>
      <c r="I10">
        <v>6</v>
      </c>
      <c r="J10">
        <v>9</v>
      </c>
      <c r="K10">
        <v>0</v>
      </c>
      <c r="L10">
        <v>4</v>
      </c>
      <c r="M10" s="6"/>
      <c r="N10">
        <v>12</v>
      </c>
      <c r="O10">
        <v>7</v>
      </c>
      <c r="P10">
        <v>1</v>
      </c>
      <c r="Q10" s="3" t="s">
        <v>150</v>
      </c>
      <c r="R10" s="6"/>
      <c r="S10" s="2"/>
      <c r="T10" s="2">
        <v>1</v>
      </c>
      <c r="U10" s="2"/>
      <c r="V10" s="2"/>
      <c r="W10" s="2"/>
      <c r="X10" s="2"/>
      <c r="Y10" s="2"/>
      <c r="Z10" s="2"/>
      <c r="AA10" s="2"/>
      <c r="AB10" s="2"/>
      <c r="AC10" s="2"/>
    </row>
    <row r="11" spans="1:29" x14ac:dyDescent="0.25">
      <c r="A11" s="2" t="s">
        <v>11</v>
      </c>
      <c r="B11" s="2" t="s">
        <v>12</v>
      </c>
      <c r="C11" s="3">
        <v>15878</v>
      </c>
      <c r="D11" s="6"/>
      <c r="E11">
        <v>30</v>
      </c>
      <c r="I11">
        <v>4</v>
      </c>
      <c r="J11">
        <v>12</v>
      </c>
      <c r="K11">
        <v>0</v>
      </c>
      <c r="L11">
        <v>14</v>
      </c>
      <c r="M11" s="6"/>
      <c r="N11">
        <v>0</v>
      </c>
      <c r="O11">
        <v>30</v>
      </c>
      <c r="P11">
        <v>1</v>
      </c>
      <c r="Q11" s="3" t="s">
        <v>150</v>
      </c>
      <c r="R11" s="6"/>
      <c r="T11">
        <v>1</v>
      </c>
    </row>
    <row r="12" spans="1:29" x14ac:dyDescent="0.25">
      <c r="A12" s="2" t="s">
        <v>13</v>
      </c>
      <c r="B12" s="2" t="s">
        <v>14</v>
      </c>
      <c r="C12" s="3">
        <v>16074</v>
      </c>
      <c r="D12" s="6"/>
      <c r="E12" s="9">
        <v>27</v>
      </c>
      <c r="F12" s="20">
        <v>24</v>
      </c>
      <c r="G12">
        <f>E12-F12</f>
        <v>3</v>
      </c>
      <c r="I12" s="9">
        <v>13</v>
      </c>
      <c r="J12" s="9">
        <v>1</v>
      </c>
      <c r="K12" s="9">
        <v>4</v>
      </c>
      <c r="L12" s="9">
        <v>9</v>
      </c>
      <c r="M12" s="6"/>
      <c r="N12" s="9">
        <v>0</v>
      </c>
      <c r="O12">
        <v>27</v>
      </c>
      <c r="P12">
        <v>1</v>
      </c>
      <c r="Q12" s="3" t="s">
        <v>150</v>
      </c>
      <c r="R12" s="6"/>
      <c r="S12" s="2"/>
      <c r="T12" s="2">
        <v>1</v>
      </c>
      <c r="U12" s="2"/>
      <c r="V12" s="2"/>
      <c r="W12" s="2"/>
      <c r="X12" s="2"/>
      <c r="Y12" s="2"/>
      <c r="Z12" s="2"/>
      <c r="AA12" s="2"/>
      <c r="AB12" s="2"/>
      <c r="AC12" s="2"/>
    </row>
    <row r="13" spans="1:29" x14ac:dyDescent="0.25">
      <c r="A13" s="2" t="s">
        <v>5</v>
      </c>
      <c r="B13" s="2" t="s">
        <v>6</v>
      </c>
      <c r="C13" s="3">
        <v>16228</v>
      </c>
      <c r="D13" s="6"/>
      <c r="E13">
        <v>60</v>
      </c>
      <c r="I13">
        <v>14</v>
      </c>
      <c r="J13">
        <v>13</v>
      </c>
      <c r="K13">
        <v>9</v>
      </c>
      <c r="L13">
        <v>24</v>
      </c>
      <c r="M13" s="6"/>
      <c r="N13">
        <v>0</v>
      </c>
      <c r="O13">
        <v>60</v>
      </c>
      <c r="P13">
        <v>1</v>
      </c>
      <c r="Q13" s="3" t="s">
        <v>150</v>
      </c>
      <c r="R13" s="6"/>
      <c r="T13" s="2">
        <v>1</v>
      </c>
    </row>
    <row r="14" spans="1:29" x14ac:dyDescent="0.25">
      <c r="A14" s="2" t="s">
        <v>17</v>
      </c>
      <c r="B14" s="2" t="s">
        <v>18</v>
      </c>
      <c r="C14" s="3">
        <v>16228</v>
      </c>
      <c r="D14" s="6"/>
      <c r="E14" s="16">
        <v>32</v>
      </c>
      <c r="F14" s="16">
        <v>25</v>
      </c>
      <c r="G14">
        <f>E14-F14</f>
        <v>7</v>
      </c>
      <c r="I14">
        <v>18</v>
      </c>
      <c r="J14">
        <v>13</v>
      </c>
      <c r="K14">
        <v>0</v>
      </c>
      <c r="L14">
        <v>1</v>
      </c>
      <c r="M14" s="6"/>
      <c r="N14">
        <v>0</v>
      </c>
      <c r="O14">
        <v>32</v>
      </c>
      <c r="P14">
        <v>1</v>
      </c>
      <c r="Q14" s="3" t="s">
        <v>150</v>
      </c>
      <c r="R14" s="6"/>
      <c r="S14" s="2"/>
      <c r="T14" s="2">
        <v>1</v>
      </c>
      <c r="U14" s="2"/>
      <c r="V14" s="2"/>
      <c r="W14" s="2"/>
      <c r="X14" s="2"/>
      <c r="Y14" s="2"/>
      <c r="Z14" s="2"/>
      <c r="AA14" s="2"/>
      <c r="AB14" s="2"/>
      <c r="AC14" s="2"/>
    </row>
    <row r="15" spans="1:29" x14ac:dyDescent="0.25">
      <c r="A15" s="2" t="s">
        <v>15</v>
      </c>
      <c r="B15" s="2" t="s">
        <v>16</v>
      </c>
      <c r="C15" s="3">
        <v>16382</v>
      </c>
      <c r="D15" s="6"/>
      <c r="E15">
        <v>28</v>
      </c>
      <c r="F15" s="20">
        <v>24</v>
      </c>
      <c r="G15">
        <f>E15-F15</f>
        <v>4</v>
      </c>
      <c r="I15">
        <v>5</v>
      </c>
      <c r="J15">
        <v>4</v>
      </c>
      <c r="K15">
        <v>17</v>
      </c>
      <c r="L15">
        <v>2</v>
      </c>
      <c r="M15" s="6"/>
      <c r="N15">
        <v>0</v>
      </c>
      <c r="O15">
        <v>28</v>
      </c>
      <c r="P15">
        <v>1</v>
      </c>
      <c r="Q15" s="3" t="s">
        <v>150</v>
      </c>
      <c r="R15" s="6"/>
      <c r="S15" s="2"/>
      <c r="T15" s="2">
        <v>1</v>
      </c>
      <c r="U15" s="2"/>
      <c r="V15" s="2"/>
      <c r="W15" s="2"/>
      <c r="X15" s="2"/>
      <c r="Y15" s="2"/>
      <c r="Z15" s="2"/>
      <c r="AA15" s="2"/>
      <c r="AB15" s="2"/>
      <c r="AC15" s="2"/>
    </row>
    <row r="16" spans="1:29" x14ac:dyDescent="0.25">
      <c r="A16" s="2" t="s">
        <v>21</v>
      </c>
      <c r="B16" s="2" t="s">
        <v>22</v>
      </c>
      <c r="C16" s="3">
        <v>16410</v>
      </c>
      <c r="D16" s="6"/>
      <c r="E16" s="9">
        <v>24</v>
      </c>
      <c r="F16" s="20">
        <v>23</v>
      </c>
      <c r="G16">
        <f>E16-F16</f>
        <v>1</v>
      </c>
      <c r="I16">
        <v>13</v>
      </c>
      <c r="J16">
        <v>5</v>
      </c>
      <c r="K16">
        <v>0</v>
      </c>
      <c r="L16">
        <v>6</v>
      </c>
      <c r="M16" s="6"/>
      <c r="N16">
        <v>0</v>
      </c>
      <c r="O16">
        <v>24</v>
      </c>
      <c r="P16">
        <v>1</v>
      </c>
      <c r="Q16" s="3" t="s">
        <v>150</v>
      </c>
      <c r="R16" s="6"/>
      <c r="S16" s="2"/>
      <c r="T16" s="2">
        <v>1</v>
      </c>
      <c r="U16" s="2"/>
      <c r="V16" s="2"/>
      <c r="W16" s="2"/>
      <c r="X16" s="2"/>
      <c r="Y16" s="2"/>
      <c r="Z16" s="2"/>
      <c r="AA16" s="2"/>
      <c r="AB16" s="2"/>
      <c r="AC16" s="2"/>
    </row>
    <row r="17" spans="1:29" s="9" customFormat="1" x14ac:dyDescent="0.25">
      <c r="A17" s="9" t="s">
        <v>109</v>
      </c>
      <c r="B17" s="9" t="s">
        <v>110</v>
      </c>
      <c r="C17" s="10">
        <v>16445</v>
      </c>
      <c r="D17" s="14"/>
      <c r="E17">
        <v>35</v>
      </c>
      <c r="F17">
        <v>34</v>
      </c>
      <c r="G17">
        <f>E17-F17</f>
        <v>1</v>
      </c>
      <c r="H17" s="7"/>
      <c r="I17">
        <v>0</v>
      </c>
      <c r="J17">
        <v>0</v>
      </c>
      <c r="K17">
        <v>34</v>
      </c>
      <c r="L17">
        <v>1</v>
      </c>
      <c r="M17" s="14"/>
      <c r="N17">
        <v>0</v>
      </c>
      <c r="O17">
        <v>35</v>
      </c>
      <c r="P17">
        <v>1</v>
      </c>
      <c r="Q17" s="3" t="s">
        <v>149</v>
      </c>
      <c r="R17" s="14"/>
      <c r="V17" s="9">
        <v>1</v>
      </c>
    </row>
    <row r="18" spans="1:29" x14ac:dyDescent="0.25">
      <c r="A18" s="9" t="s">
        <v>115</v>
      </c>
      <c r="B18" t="s">
        <v>116</v>
      </c>
      <c r="C18" s="4">
        <v>16445</v>
      </c>
      <c r="D18" s="14"/>
      <c r="E18">
        <v>28</v>
      </c>
      <c r="I18">
        <v>6</v>
      </c>
      <c r="J18">
        <v>1</v>
      </c>
      <c r="K18">
        <v>3</v>
      </c>
      <c r="L18">
        <v>18</v>
      </c>
      <c r="M18" s="14"/>
      <c r="N18">
        <v>1</v>
      </c>
      <c r="O18">
        <v>27</v>
      </c>
      <c r="P18">
        <v>1</v>
      </c>
      <c r="Q18" s="3" t="s">
        <v>150</v>
      </c>
      <c r="R18" s="14"/>
      <c r="T18" s="9">
        <v>1</v>
      </c>
    </row>
    <row r="19" spans="1:29" x14ac:dyDescent="0.25">
      <c r="A19" t="s">
        <v>113</v>
      </c>
      <c r="B19" t="s">
        <v>114</v>
      </c>
      <c r="C19" s="4">
        <v>16494</v>
      </c>
      <c r="D19" s="14"/>
      <c r="E19">
        <v>42</v>
      </c>
      <c r="F19">
        <v>43</v>
      </c>
      <c r="G19">
        <f>E19-F19</f>
        <v>-1</v>
      </c>
      <c r="I19">
        <v>22</v>
      </c>
      <c r="J19">
        <v>3</v>
      </c>
      <c r="K19">
        <v>14</v>
      </c>
      <c r="L19">
        <v>3</v>
      </c>
      <c r="M19" s="14"/>
      <c r="N19">
        <v>0</v>
      </c>
      <c r="O19">
        <v>42</v>
      </c>
      <c r="P19">
        <v>1</v>
      </c>
      <c r="Q19" s="3" t="s">
        <v>150</v>
      </c>
      <c r="R19" s="14"/>
      <c r="T19" s="9">
        <v>1</v>
      </c>
    </row>
    <row r="20" spans="1:29" x14ac:dyDescent="0.25">
      <c r="A20" s="9" t="s">
        <v>117</v>
      </c>
      <c r="B20" t="s">
        <v>118</v>
      </c>
      <c r="C20" s="4">
        <v>16494</v>
      </c>
      <c r="D20" s="14"/>
      <c r="E20">
        <v>28</v>
      </c>
      <c r="F20">
        <v>27</v>
      </c>
      <c r="G20">
        <f>E20-F20</f>
        <v>1</v>
      </c>
      <c r="I20">
        <v>15</v>
      </c>
      <c r="J20">
        <v>0</v>
      </c>
      <c r="K20">
        <v>0</v>
      </c>
      <c r="L20">
        <v>13</v>
      </c>
      <c r="M20" s="14"/>
      <c r="N20">
        <v>16</v>
      </c>
      <c r="O20">
        <v>12</v>
      </c>
      <c r="P20">
        <v>1</v>
      </c>
      <c r="Q20" s="3" t="s">
        <v>150</v>
      </c>
      <c r="R20" s="14"/>
      <c r="T20" s="9">
        <v>1</v>
      </c>
    </row>
    <row r="21" spans="1:29" x14ac:dyDescent="0.25">
      <c r="A21" t="s">
        <v>111</v>
      </c>
      <c r="B21" t="s">
        <v>112</v>
      </c>
      <c r="C21" s="4">
        <v>16536</v>
      </c>
      <c r="D21" s="14"/>
      <c r="E21">
        <v>34</v>
      </c>
      <c r="F21">
        <v>32</v>
      </c>
      <c r="G21">
        <f>E21-F21</f>
        <v>2</v>
      </c>
      <c r="I21">
        <v>4</v>
      </c>
      <c r="J21">
        <v>2</v>
      </c>
      <c r="K21">
        <v>3</v>
      </c>
      <c r="L21">
        <v>25</v>
      </c>
      <c r="M21" s="14"/>
      <c r="N21">
        <v>0</v>
      </c>
      <c r="O21">
        <v>34</v>
      </c>
      <c r="P21">
        <v>3</v>
      </c>
      <c r="Q21" s="3" t="s">
        <v>154</v>
      </c>
      <c r="R21" s="14"/>
      <c r="T21" s="9">
        <v>1</v>
      </c>
    </row>
    <row r="22" spans="1:29" x14ac:dyDescent="0.25">
      <c r="A22" s="2"/>
      <c r="B22" s="2"/>
      <c r="C22" s="3"/>
      <c r="D22" s="6"/>
      <c r="I22">
        <f>SUM(I7:I21)</f>
        <v>124</v>
      </c>
      <c r="J22">
        <f>SUM(J7:J21)</f>
        <v>92</v>
      </c>
      <c r="K22">
        <f>SUM(K7:K21)</f>
        <v>87</v>
      </c>
      <c r="L22">
        <f>SUM(L7:L21)</f>
        <v>226</v>
      </c>
      <c r="M22" s="6"/>
      <c r="N22">
        <f>SUM(N7:N21)</f>
        <v>29</v>
      </c>
      <c r="O22">
        <f>SUM(O7:O21)</f>
        <v>500</v>
      </c>
      <c r="P22" s="3"/>
      <c r="Q22" s="3"/>
      <c r="R22" s="6"/>
      <c r="S22" s="2"/>
      <c r="T22" s="2">
        <f>SUM(T7:T21)</f>
        <v>13</v>
      </c>
      <c r="U22" s="2"/>
      <c r="V22" s="2">
        <f>SUM(V7:V21)</f>
        <v>1</v>
      </c>
      <c r="W22" s="2">
        <f>SUM(W7:W21)</f>
        <v>1</v>
      </c>
      <c r="X22" s="2"/>
      <c r="Y22" s="2"/>
      <c r="Z22" s="2"/>
      <c r="AA22" s="2"/>
      <c r="AB22" s="2"/>
      <c r="AC22" s="2"/>
    </row>
    <row r="23" spans="1:29" x14ac:dyDescent="0.25">
      <c r="A23" s="2"/>
      <c r="B23" s="2"/>
      <c r="C23" s="3"/>
      <c r="D23" s="6"/>
      <c r="I23" s="22">
        <f>I22/($I$22+$J$22+$K$22+$L$22)</f>
        <v>0.23440453686200377</v>
      </c>
      <c r="J23" s="22">
        <f>J22/($I$22+$J$22+$K$22+$L$22)</f>
        <v>0.17391304347826086</v>
      </c>
      <c r="K23" s="22">
        <f>K22/($I$22+$J$22+$K$22+$L$22)</f>
        <v>0.16446124763705103</v>
      </c>
      <c r="L23" s="22">
        <f>L22/($I$22+$J$22+$K$22+$L$22)</f>
        <v>0.42722117202268434</v>
      </c>
      <c r="M23" s="6"/>
      <c r="N23" s="22">
        <f>N22/(N22+O22)</f>
        <v>5.4820415879017016E-2</v>
      </c>
      <c r="O23" s="18"/>
      <c r="P23" s="3"/>
      <c r="Q23" s="3"/>
      <c r="R23" s="6"/>
      <c r="S23" s="2"/>
      <c r="T23" s="21">
        <f>T22/15</f>
        <v>0.8666666666666667</v>
      </c>
      <c r="U23" s="21">
        <f t="shared" ref="U23:W23" si="0">U22/15</f>
        <v>0</v>
      </c>
      <c r="V23" s="21">
        <f t="shared" si="0"/>
        <v>6.6666666666666666E-2</v>
      </c>
      <c r="W23" s="21">
        <f t="shared" si="0"/>
        <v>6.6666666666666666E-2</v>
      </c>
      <c r="X23" s="2"/>
      <c r="Y23" s="2"/>
      <c r="Z23" s="2"/>
      <c r="AA23" s="2"/>
      <c r="AB23" s="2"/>
      <c r="AC23" s="2"/>
    </row>
    <row r="24" spans="1:29" x14ac:dyDescent="0.25">
      <c r="A24" s="2"/>
      <c r="B24" s="2"/>
      <c r="C24" s="3"/>
      <c r="D24" s="6"/>
      <c r="I24" s="21"/>
      <c r="J24" s="21"/>
      <c r="K24" s="21"/>
      <c r="L24" s="21"/>
      <c r="M24" s="6"/>
      <c r="N24"/>
      <c r="O24" s="18"/>
      <c r="P24" s="3"/>
      <c r="Q24" s="3"/>
      <c r="R24" s="6"/>
      <c r="S24" s="2"/>
      <c r="T24" s="2"/>
      <c r="U24" s="2"/>
      <c r="V24" s="2"/>
      <c r="W24" s="2"/>
      <c r="X24" s="2"/>
      <c r="Y24" s="2"/>
      <c r="Z24" s="2"/>
      <c r="AA24" s="2"/>
      <c r="AB24" s="2"/>
      <c r="AC24" s="2"/>
    </row>
    <row r="25" spans="1:29" x14ac:dyDescent="0.25">
      <c r="A25" s="2"/>
      <c r="B25" s="2"/>
      <c r="C25" s="3"/>
      <c r="D25" s="6"/>
      <c r="I25" s="21"/>
      <c r="J25" s="21"/>
      <c r="K25" s="21"/>
      <c r="L25" s="21"/>
      <c r="M25" s="6"/>
      <c r="N25"/>
      <c r="O25" s="18"/>
      <c r="P25" s="3"/>
      <c r="Q25" s="3"/>
      <c r="R25" s="6"/>
      <c r="S25" s="2"/>
      <c r="T25" s="2"/>
      <c r="U25" s="2"/>
      <c r="V25" s="2"/>
      <c r="W25" s="2"/>
      <c r="X25" s="2"/>
      <c r="Y25" s="2"/>
      <c r="Z25" s="2"/>
      <c r="AA25" s="2"/>
      <c r="AB25" s="2"/>
      <c r="AC25" s="2"/>
    </row>
    <row r="26" spans="1:29" x14ac:dyDescent="0.25">
      <c r="A26" s="8" t="s">
        <v>147</v>
      </c>
      <c r="B26" s="2"/>
      <c r="C26" s="3"/>
      <c r="D26" s="6"/>
      <c r="M26" s="6"/>
      <c r="N26"/>
      <c r="O26" s="18"/>
      <c r="P26" s="3"/>
      <c r="Q26" s="3"/>
      <c r="R26" s="6"/>
      <c r="S26" s="2"/>
      <c r="T26" s="2"/>
      <c r="U26" s="2"/>
      <c r="V26" s="2"/>
      <c r="W26" s="2"/>
      <c r="X26" s="2"/>
      <c r="Y26" s="2"/>
      <c r="Z26" s="2"/>
      <c r="AA26" s="2"/>
      <c r="AB26" s="2"/>
      <c r="AC26" s="2"/>
    </row>
    <row r="27" spans="1:29" x14ac:dyDescent="0.25">
      <c r="A27" s="9" t="s">
        <v>23</v>
      </c>
      <c r="B27" t="s">
        <v>24</v>
      </c>
      <c r="C27" s="4">
        <v>14639</v>
      </c>
      <c r="D27" s="14"/>
      <c r="E27">
        <v>18</v>
      </c>
      <c r="I27">
        <v>0</v>
      </c>
      <c r="J27">
        <v>0</v>
      </c>
      <c r="K27">
        <v>0</v>
      </c>
      <c r="L27">
        <v>18</v>
      </c>
      <c r="M27" s="14"/>
      <c r="N27">
        <v>0</v>
      </c>
      <c r="O27">
        <v>18</v>
      </c>
      <c r="P27">
        <v>1</v>
      </c>
      <c r="Q27" s="4" t="s">
        <v>150</v>
      </c>
      <c r="R27" s="14"/>
      <c r="S27" s="2"/>
      <c r="T27" s="2"/>
      <c r="U27" s="2"/>
      <c r="V27" s="2"/>
      <c r="W27" s="2">
        <v>1</v>
      </c>
      <c r="X27" s="2"/>
      <c r="Y27" s="2"/>
      <c r="Z27" s="2"/>
      <c r="AA27" s="2"/>
      <c r="AB27" s="2"/>
      <c r="AC27" s="2"/>
    </row>
    <row r="28" spans="1:29" x14ac:dyDescent="0.25">
      <c r="A28" s="9" t="s">
        <v>25</v>
      </c>
      <c r="B28" t="s">
        <v>26</v>
      </c>
      <c r="C28" s="4">
        <v>14695</v>
      </c>
      <c r="D28" s="14"/>
      <c r="E28">
        <v>6</v>
      </c>
      <c r="I28">
        <v>0</v>
      </c>
      <c r="J28">
        <v>5</v>
      </c>
      <c r="K28">
        <v>0</v>
      </c>
      <c r="L28">
        <v>1</v>
      </c>
      <c r="M28" s="14"/>
      <c r="N28">
        <v>0</v>
      </c>
      <c r="O28">
        <v>6</v>
      </c>
      <c r="P28">
        <v>1</v>
      </c>
      <c r="Q28" s="4" t="s">
        <v>150</v>
      </c>
      <c r="R28" s="14"/>
      <c r="U28">
        <v>1</v>
      </c>
    </row>
    <row r="29" spans="1:29" x14ac:dyDescent="0.25">
      <c r="A29" s="9" t="s">
        <v>27</v>
      </c>
      <c r="B29" t="s">
        <v>28</v>
      </c>
      <c r="C29" s="4">
        <v>14751</v>
      </c>
      <c r="D29" s="14"/>
      <c r="E29">
        <v>8</v>
      </c>
      <c r="F29">
        <v>9</v>
      </c>
      <c r="G29">
        <f>E29-F29</f>
        <v>-1</v>
      </c>
      <c r="I29">
        <v>0</v>
      </c>
      <c r="J29">
        <v>7</v>
      </c>
      <c r="K29">
        <v>0</v>
      </c>
      <c r="L29">
        <v>1</v>
      </c>
      <c r="M29" s="14"/>
      <c r="N29">
        <v>0</v>
      </c>
      <c r="O29">
        <v>8</v>
      </c>
      <c r="P29">
        <v>1</v>
      </c>
      <c r="Q29" s="4" t="s">
        <v>149</v>
      </c>
      <c r="R29" s="14"/>
      <c r="U29">
        <v>1</v>
      </c>
    </row>
    <row r="30" spans="1:29" x14ac:dyDescent="0.25">
      <c r="A30" s="9" t="s">
        <v>29</v>
      </c>
      <c r="B30" t="s">
        <v>30</v>
      </c>
      <c r="C30" s="4">
        <v>14927</v>
      </c>
      <c r="D30" s="14"/>
      <c r="E30">
        <v>4</v>
      </c>
      <c r="I30">
        <v>3</v>
      </c>
      <c r="J30">
        <v>0</v>
      </c>
      <c r="K30">
        <v>0</v>
      </c>
      <c r="L30">
        <v>1</v>
      </c>
      <c r="M30" s="14"/>
      <c r="N30">
        <v>0</v>
      </c>
      <c r="O30">
        <v>4</v>
      </c>
      <c r="P30">
        <v>1</v>
      </c>
      <c r="Q30" s="4" t="s">
        <v>150</v>
      </c>
      <c r="R30" s="14"/>
      <c r="T30">
        <v>1</v>
      </c>
    </row>
    <row r="31" spans="1:29" x14ac:dyDescent="0.25">
      <c r="A31" s="9" t="s">
        <v>31</v>
      </c>
      <c r="B31" t="s">
        <v>32</v>
      </c>
      <c r="C31" s="4">
        <v>14954</v>
      </c>
      <c r="D31" s="14"/>
      <c r="E31" s="9">
        <v>2</v>
      </c>
      <c r="F31" s="9"/>
      <c r="I31">
        <v>2</v>
      </c>
      <c r="J31">
        <v>0</v>
      </c>
      <c r="K31">
        <v>0</v>
      </c>
      <c r="L31">
        <v>0</v>
      </c>
      <c r="M31" s="14"/>
      <c r="N31">
        <v>0</v>
      </c>
      <c r="O31">
        <v>2</v>
      </c>
      <c r="P31">
        <v>1</v>
      </c>
      <c r="Q31" s="4" t="s">
        <v>150</v>
      </c>
      <c r="R31" s="14"/>
      <c r="T31">
        <v>1</v>
      </c>
    </row>
    <row r="32" spans="1:29" x14ac:dyDescent="0.25">
      <c r="A32" s="9" t="s">
        <v>33</v>
      </c>
      <c r="B32" t="s">
        <v>34</v>
      </c>
      <c r="C32" s="4">
        <v>14961</v>
      </c>
      <c r="D32" s="14"/>
      <c r="E32">
        <v>7</v>
      </c>
      <c r="I32">
        <v>2</v>
      </c>
      <c r="J32">
        <v>1</v>
      </c>
      <c r="K32">
        <v>0</v>
      </c>
      <c r="L32">
        <v>4</v>
      </c>
      <c r="M32" s="14"/>
      <c r="N32" t="s">
        <v>143</v>
      </c>
      <c r="O32" t="s">
        <v>143</v>
      </c>
      <c r="P32">
        <v>0</v>
      </c>
      <c r="Q32" s="4" t="s">
        <v>152</v>
      </c>
      <c r="R32" s="14"/>
      <c r="T32">
        <v>1</v>
      </c>
    </row>
    <row r="33" spans="1:29" x14ac:dyDescent="0.25">
      <c r="A33" s="9" t="s">
        <v>35</v>
      </c>
      <c r="B33" t="s">
        <v>36</v>
      </c>
      <c r="C33" s="4">
        <v>15010</v>
      </c>
      <c r="D33" s="14"/>
      <c r="E33">
        <v>7</v>
      </c>
      <c r="F33">
        <v>6</v>
      </c>
      <c r="G33">
        <f>E33-F33</f>
        <v>1</v>
      </c>
      <c r="I33">
        <v>2</v>
      </c>
      <c r="J33">
        <v>5</v>
      </c>
      <c r="K33">
        <v>0</v>
      </c>
      <c r="L33">
        <v>0</v>
      </c>
      <c r="M33" s="14"/>
      <c r="N33">
        <v>0</v>
      </c>
      <c r="O33">
        <v>7</v>
      </c>
      <c r="P33">
        <v>1</v>
      </c>
      <c r="Q33" s="4" t="s">
        <v>149</v>
      </c>
      <c r="R33" s="14"/>
      <c r="T33">
        <v>1</v>
      </c>
    </row>
    <row r="34" spans="1:29" x14ac:dyDescent="0.25">
      <c r="A34" s="9" t="s">
        <v>37</v>
      </c>
      <c r="B34" t="s">
        <v>38</v>
      </c>
      <c r="C34" s="4">
        <v>15038</v>
      </c>
      <c r="D34" s="14"/>
      <c r="E34">
        <v>1</v>
      </c>
      <c r="I34">
        <v>0</v>
      </c>
      <c r="J34">
        <v>0</v>
      </c>
      <c r="K34">
        <v>0</v>
      </c>
      <c r="L34">
        <v>1</v>
      </c>
      <c r="M34" s="14"/>
      <c r="N34">
        <v>0</v>
      </c>
      <c r="O34">
        <v>1</v>
      </c>
      <c r="P34">
        <v>1</v>
      </c>
      <c r="Q34" s="4" t="s">
        <v>150</v>
      </c>
      <c r="R34" s="14"/>
      <c r="S34" s="2"/>
      <c r="T34" s="2"/>
      <c r="U34" s="2"/>
      <c r="V34" s="2"/>
      <c r="W34" s="2">
        <v>1</v>
      </c>
      <c r="X34" s="2"/>
      <c r="Y34" s="2"/>
      <c r="Z34" s="2"/>
      <c r="AA34" s="2"/>
      <c r="AB34" s="2"/>
      <c r="AC34" s="2"/>
    </row>
    <row r="35" spans="1:29" x14ac:dyDescent="0.25">
      <c r="A35" s="9" t="s">
        <v>39</v>
      </c>
      <c r="B35" t="s">
        <v>40</v>
      </c>
      <c r="C35" s="4">
        <v>15038</v>
      </c>
      <c r="D35" s="14"/>
      <c r="E35">
        <v>2</v>
      </c>
      <c r="I35">
        <v>0</v>
      </c>
      <c r="J35">
        <v>0</v>
      </c>
      <c r="K35">
        <v>2</v>
      </c>
      <c r="L35">
        <v>0</v>
      </c>
      <c r="M35" s="14"/>
      <c r="N35">
        <v>0</v>
      </c>
      <c r="O35">
        <v>2</v>
      </c>
      <c r="P35">
        <v>1</v>
      </c>
      <c r="Q35" s="4" t="s">
        <v>150</v>
      </c>
      <c r="R35" s="14"/>
      <c r="V35">
        <v>1</v>
      </c>
    </row>
    <row r="36" spans="1:29" x14ac:dyDescent="0.25">
      <c r="A36" s="9" t="s">
        <v>41</v>
      </c>
      <c r="B36" t="s">
        <v>42</v>
      </c>
      <c r="C36" s="4">
        <v>15066</v>
      </c>
      <c r="D36" s="14"/>
      <c r="E36">
        <v>9</v>
      </c>
      <c r="F36">
        <v>7</v>
      </c>
      <c r="G36">
        <f>E36-F36</f>
        <v>2</v>
      </c>
      <c r="I36">
        <v>4</v>
      </c>
      <c r="J36">
        <v>1</v>
      </c>
      <c r="K36">
        <v>3</v>
      </c>
      <c r="L36">
        <v>1</v>
      </c>
      <c r="M36" s="14"/>
      <c r="N36">
        <v>0</v>
      </c>
      <c r="O36">
        <v>9</v>
      </c>
      <c r="P36">
        <v>1</v>
      </c>
      <c r="Q36" s="4" t="s">
        <v>150</v>
      </c>
      <c r="R36" s="14"/>
      <c r="T36">
        <v>1</v>
      </c>
    </row>
    <row r="37" spans="1:29" x14ac:dyDescent="0.25">
      <c r="A37" s="9" t="s">
        <v>43</v>
      </c>
      <c r="B37" t="s">
        <v>44</v>
      </c>
      <c r="C37" s="4">
        <v>15290</v>
      </c>
      <c r="D37" s="14"/>
      <c r="E37">
        <v>18</v>
      </c>
      <c r="I37">
        <v>0</v>
      </c>
      <c r="J37">
        <v>11</v>
      </c>
      <c r="K37">
        <v>0</v>
      </c>
      <c r="L37">
        <v>7</v>
      </c>
      <c r="M37" s="14"/>
      <c r="N37">
        <v>0</v>
      </c>
      <c r="O37">
        <v>18</v>
      </c>
      <c r="P37">
        <v>1</v>
      </c>
      <c r="Q37" s="4" t="s">
        <v>151</v>
      </c>
      <c r="R37" s="14"/>
      <c r="S37" s="2"/>
      <c r="T37" s="2"/>
      <c r="U37" s="2">
        <v>1</v>
      </c>
      <c r="V37" s="2"/>
      <c r="W37" s="2"/>
      <c r="X37" s="2"/>
      <c r="Y37" s="2"/>
      <c r="Z37" s="2"/>
      <c r="AA37" s="2"/>
      <c r="AB37" s="2"/>
      <c r="AC37" s="2"/>
    </row>
    <row r="38" spans="1:29" x14ac:dyDescent="0.25">
      <c r="A38" s="9" t="s">
        <v>45</v>
      </c>
      <c r="B38" t="s">
        <v>46</v>
      </c>
      <c r="C38" s="4">
        <v>15325</v>
      </c>
      <c r="D38" s="14"/>
      <c r="E38">
        <v>5</v>
      </c>
      <c r="I38">
        <v>2</v>
      </c>
      <c r="J38">
        <v>3</v>
      </c>
      <c r="K38">
        <v>0</v>
      </c>
      <c r="L38">
        <v>0</v>
      </c>
      <c r="M38" s="14"/>
      <c r="N38">
        <v>2</v>
      </c>
      <c r="O38">
        <v>3</v>
      </c>
      <c r="P38">
        <v>1</v>
      </c>
      <c r="Q38" s="4" t="s">
        <v>150</v>
      </c>
      <c r="R38" s="14"/>
      <c r="T38">
        <v>1</v>
      </c>
    </row>
    <row r="39" spans="1:29" x14ac:dyDescent="0.25">
      <c r="A39" s="12" t="s">
        <v>47</v>
      </c>
      <c r="B39" s="2" t="s">
        <v>48</v>
      </c>
      <c r="C39" s="3">
        <v>15374</v>
      </c>
      <c r="D39" s="6"/>
      <c r="E39">
        <v>3</v>
      </c>
      <c r="I39">
        <v>0</v>
      </c>
      <c r="J39">
        <v>0</v>
      </c>
      <c r="K39">
        <v>1</v>
      </c>
      <c r="L39">
        <v>2</v>
      </c>
      <c r="M39" s="6"/>
      <c r="N39">
        <v>0</v>
      </c>
      <c r="O39">
        <v>3</v>
      </c>
      <c r="P39">
        <v>1</v>
      </c>
      <c r="Q39" s="4" t="s">
        <v>150</v>
      </c>
      <c r="R39" s="6"/>
      <c r="V39">
        <v>1</v>
      </c>
    </row>
    <row r="40" spans="1:29" x14ac:dyDescent="0.25">
      <c r="A40" s="12" t="s">
        <v>49</v>
      </c>
      <c r="B40" s="2" t="s">
        <v>50</v>
      </c>
      <c r="C40" s="3">
        <v>15402</v>
      </c>
      <c r="D40" s="6"/>
      <c r="E40">
        <v>12</v>
      </c>
      <c r="F40">
        <v>14</v>
      </c>
      <c r="G40">
        <f>E40-F40</f>
        <v>-2</v>
      </c>
      <c r="I40">
        <v>3</v>
      </c>
      <c r="J40">
        <v>1</v>
      </c>
      <c r="K40">
        <v>2</v>
      </c>
      <c r="L40">
        <v>6</v>
      </c>
      <c r="M40" s="6"/>
      <c r="N40">
        <v>0</v>
      </c>
      <c r="O40">
        <v>12</v>
      </c>
      <c r="P40">
        <v>1</v>
      </c>
      <c r="Q40" s="4" t="s">
        <v>150</v>
      </c>
      <c r="R40" s="6"/>
      <c r="S40" s="2"/>
      <c r="T40" s="2">
        <v>1</v>
      </c>
      <c r="U40" s="2"/>
      <c r="V40" s="2"/>
      <c r="W40" s="2"/>
      <c r="X40" s="2"/>
      <c r="Y40" s="2"/>
      <c r="Z40" s="2"/>
      <c r="AA40" s="2"/>
      <c r="AB40" s="2"/>
      <c r="AC40" s="2"/>
    </row>
    <row r="41" spans="1:29" x14ac:dyDescent="0.25">
      <c r="A41" s="12" t="s">
        <v>51</v>
      </c>
      <c r="B41" s="2" t="s">
        <v>52</v>
      </c>
      <c r="C41" s="3">
        <v>15430</v>
      </c>
      <c r="D41" s="6"/>
      <c r="E41">
        <v>1</v>
      </c>
      <c r="F41">
        <v>2</v>
      </c>
      <c r="G41">
        <f>E41-F41</f>
        <v>-1</v>
      </c>
      <c r="I41">
        <v>1</v>
      </c>
      <c r="J41">
        <v>0</v>
      </c>
      <c r="K41">
        <v>0</v>
      </c>
      <c r="L41">
        <v>0</v>
      </c>
      <c r="M41" s="6"/>
      <c r="N41">
        <v>0</v>
      </c>
      <c r="O41">
        <v>1</v>
      </c>
      <c r="P41">
        <v>1</v>
      </c>
      <c r="Q41" s="4" t="s">
        <v>150</v>
      </c>
      <c r="R41" s="6"/>
      <c r="T41" s="2">
        <v>1</v>
      </c>
    </row>
    <row r="42" spans="1:29" x14ac:dyDescent="0.25">
      <c r="A42" s="12" t="s">
        <v>53</v>
      </c>
      <c r="B42" s="2" t="s">
        <v>54</v>
      </c>
      <c r="C42" s="3">
        <v>15472</v>
      </c>
      <c r="D42" s="6"/>
      <c r="E42">
        <v>1</v>
      </c>
      <c r="I42">
        <v>0</v>
      </c>
      <c r="J42">
        <v>0</v>
      </c>
      <c r="K42">
        <v>0</v>
      </c>
      <c r="L42">
        <v>1</v>
      </c>
      <c r="M42" s="6"/>
      <c r="N42">
        <v>0</v>
      </c>
      <c r="O42">
        <v>1</v>
      </c>
      <c r="P42">
        <v>1</v>
      </c>
      <c r="Q42" s="4" t="s">
        <v>150</v>
      </c>
      <c r="R42" s="6"/>
      <c r="W42">
        <v>1</v>
      </c>
    </row>
    <row r="43" spans="1:29" x14ac:dyDescent="0.25">
      <c r="A43" s="12" t="s">
        <v>55</v>
      </c>
      <c r="B43" s="2" t="s">
        <v>56</v>
      </c>
      <c r="C43" s="3">
        <v>15654</v>
      </c>
      <c r="D43" s="6"/>
      <c r="E43">
        <v>1</v>
      </c>
      <c r="I43">
        <v>0</v>
      </c>
      <c r="J43">
        <v>1</v>
      </c>
      <c r="K43">
        <v>0</v>
      </c>
      <c r="L43">
        <v>0</v>
      </c>
      <c r="M43" s="6"/>
      <c r="N43">
        <v>0</v>
      </c>
      <c r="O43">
        <v>1</v>
      </c>
      <c r="P43">
        <v>1</v>
      </c>
      <c r="Q43" s="4" t="s">
        <v>150</v>
      </c>
      <c r="R43" s="6"/>
      <c r="S43" s="2"/>
      <c r="T43" s="2"/>
      <c r="U43" s="2">
        <v>1</v>
      </c>
      <c r="V43" s="2"/>
      <c r="W43" s="2"/>
      <c r="X43" s="2"/>
      <c r="Y43" s="2"/>
      <c r="Z43" s="2"/>
      <c r="AA43" s="2"/>
      <c r="AB43" s="2"/>
      <c r="AC43" s="2"/>
    </row>
    <row r="44" spans="1:29" x14ac:dyDescent="0.25">
      <c r="A44" s="12" t="s">
        <v>57</v>
      </c>
      <c r="B44" s="2" t="s">
        <v>58</v>
      </c>
      <c r="C44" s="3">
        <v>15710</v>
      </c>
      <c r="D44" s="6"/>
      <c r="E44">
        <v>3</v>
      </c>
      <c r="I44">
        <v>0</v>
      </c>
      <c r="J44">
        <v>0</v>
      </c>
      <c r="K44">
        <v>3</v>
      </c>
      <c r="L44">
        <v>0</v>
      </c>
      <c r="M44" s="6"/>
      <c r="N44">
        <v>0</v>
      </c>
      <c r="O44">
        <v>3</v>
      </c>
      <c r="P44">
        <v>1</v>
      </c>
      <c r="Q44" s="4" t="s">
        <v>150</v>
      </c>
      <c r="R44" s="6"/>
      <c r="S44" s="2"/>
      <c r="T44" s="2"/>
      <c r="U44" s="2"/>
      <c r="V44" s="2">
        <v>1</v>
      </c>
      <c r="W44" s="2"/>
      <c r="X44" s="2"/>
      <c r="Y44" s="2"/>
      <c r="Z44" s="2"/>
      <c r="AA44" s="2"/>
      <c r="AB44" s="2"/>
      <c r="AC44" s="2"/>
    </row>
    <row r="45" spans="1:29" x14ac:dyDescent="0.25">
      <c r="A45" s="12" t="s">
        <v>59</v>
      </c>
      <c r="B45" s="2" t="s">
        <v>60</v>
      </c>
      <c r="C45" s="3">
        <v>15724</v>
      </c>
      <c r="D45" s="6"/>
      <c r="E45">
        <v>1</v>
      </c>
      <c r="I45">
        <v>0</v>
      </c>
      <c r="J45">
        <v>1</v>
      </c>
      <c r="K45">
        <v>0</v>
      </c>
      <c r="L45">
        <v>0</v>
      </c>
      <c r="M45" s="6"/>
      <c r="N45">
        <v>0</v>
      </c>
      <c r="O45">
        <v>1</v>
      </c>
      <c r="P45">
        <v>1</v>
      </c>
      <c r="Q45" s="4" t="s">
        <v>150</v>
      </c>
      <c r="R45" s="6"/>
      <c r="U45">
        <v>1</v>
      </c>
    </row>
    <row r="46" spans="1:29" x14ac:dyDescent="0.25">
      <c r="A46" s="12" t="s">
        <v>61</v>
      </c>
      <c r="B46" s="2" t="s">
        <v>62</v>
      </c>
      <c r="C46" s="3">
        <v>15724</v>
      </c>
      <c r="D46" s="6"/>
      <c r="E46">
        <v>5</v>
      </c>
      <c r="F46">
        <v>6</v>
      </c>
      <c r="G46">
        <f>E46-F46</f>
        <v>-1</v>
      </c>
      <c r="I46">
        <v>4</v>
      </c>
      <c r="J46">
        <v>0</v>
      </c>
      <c r="K46">
        <v>0</v>
      </c>
      <c r="L46">
        <v>1</v>
      </c>
      <c r="M46" s="6"/>
      <c r="N46">
        <v>4</v>
      </c>
      <c r="O46">
        <v>1</v>
      </c>
      <c r="P46">
        <v>1</v>
      </c>
      <c r="Q46" s="4" t="s">
        <v>150</v>
      </c>
      <c r="R46" s="6"/>
      <c r="T46">
        <v>1</v>
      </c>
    </row>
    <row r="47" spans="1:29" x14ac:dyDescent="0.25">
      <c r="A47" s="12" t="s">
        <v>63</v>
      </c>
      <c r="B47" s="2" t="s">
        <v>64</v>
      </c>
      <c r="C47" s="3">
        <v>15752</v>
      </c>
      <c r="D47" s="6"/>
      <c r="E47">
        <v>2</v>
      </c>
      <c r="I47">
        <v>0</v>
      </c>
      <c r="J47">
        <v>0</v>
      </c>
      <c r="K47">
        <v>0</v>
      </c>
      <c r="L47">
        <v>2</v>
      </c>
      <c r="M47" s="6"/>
      <c r="N47">
        <v>0</v>
      </c>
      <c r="O47">
        <v>2</v>
      </c>
      <c r="P47">
        <v>1</v>
      </c>
      <c r="Q47" s="4" t="s">
        <v>150</v>
      </c>
      <c r="R47" s="6"/>
      <c r="W47">
        <v>1</v>
      </c>
    </row>
    <row r="48" spans="1:29" x14ac:dyDescent="0.25">
      <c r="A48" s="12" t="s">
        <v>65</v>
      </c>
      <c r="B48" s="2" t="s">
        <v>66</v>
      </c>
      <c r="C48" s="3">
        <v>15766</v>
      </c>
      <c r="D48" s="6"/>
      <c r="E48">
        <v>1</v>
      </c>
      <c r="I48">
        <v>1</v>
      </c>
      <c r="J48">
        <v>0</v>
      </c>
      <c r="K48">
        <v>0</v>
      </c>
      <c r="L48">
        <v>0</v>
      </c>
      <c r="M48" s="6"/>
      <c r="N48">
        <v>0</v>
      </c>
      <c r="O48">
        <v>1</v>
      </c>
      <c r="P48">
        <v>1</v>
      </c>
      <c r="Q48" s="4" t="s">
        <v>150</v>
      </c>
      <c r="R48" s="6"/>
      <c r="T48" s="9"/>
      <c r="U48" s="9"/>
      <c r="V48" s="9">
        <v>1</v>
      </c>
    </row>
    <row r="49" spans="1:29" x14ac:dyDescent="0.25">
      <c r="A49" s="12" t="s">
        <v>67</v>
      </c>
      <c r="B49" s="2" t="s">
        <v>68</v>
      </c>
      <c r="C49" s="3">
        <v>15836</v>
      </c>
      <c r="D49" s="6"/>
      <c r="E49">
        <v>13</v>
      </c>
      <c r="I49" s="9">
        <v>9</v>
      </c>
      <c r="J49" s="9">
        <v>2</v>
      </c>
      <c r="K49">
        <v>1</v>
      </c>
      <c r="L49">
        <v>1</v>
      </c>
      <c r="M49" s="6"/>
      <c r="N49">
        <v>0</v>
      </c>
      <c r="O49">
        <v>13</v>
      </c>
      <c r="P49">
        <v>1</v>
      </c>
      <c r="Q49" s="3" t="s">
        <v>149</v>
      </c>
      <c r="R49" s="6"/>
      <c r="T49">
        <v>1</v>
      </c>
    </row>
    <row r="50" spans="1:29" x14ac:dyDescent="0.25">
      <c r="A50" s="12" t="s">
        <v>69</v>
      </c>
      <c r="B50" s="2" t="s">
        <v>70</v>
      </c>
      <c r="C50" s="3">
        <v>15850</v>
      </c>
      <c r="D50" s="6"/>
      <c r="E50">
        <v>7</v>
      </c>
      <c r="I50">
        <v>0</v>
      </c>
      <c r="J50">
        <v>0</v>
      </c>
      <c r="K50">
        <v>0</v>
      </c>
      <c r="L50">
        <v>7</v>
      </c>
      <c r="M50" s="6"/>
      <c r="N50">
        <v>0</v>
      </c>
      <c r="O50">
        <v>7</v>
      </c>
      <c r="P50">
        <v>1</v>
      </c>
      <c r="Q50" s="4" t="s">
        <v>150</v>
      </c>
      <c r="R50" s="6"/>
      <c r="W50">
        <v>1</v>
      </c>
    </row>
    <row r="51" spans="1:29" x14ac:dyDescent="0.25">
      <c r="A51" s="12" t="s">
        <v>71</v>
      </c>
      <c r="B51" s="2" t="s">
        <v>72</v>
      </c>
      <c r="C51" s="3">
        <v>15871</v>
      </c>
      <c r="D51" s="6"/>
      <c r="E51">
        <v>15</v>
      </c>
      <c r="I51">
        <v>0</v>
      </c>
      <c r="J51">
        <v>6</v>
      </c>
      <c r="K51">
        <v>0</v>
      </c>
      <c r="L51">
        <v>9</v>
      </c>
      <c r="M51" s="6"/>
      <c r="N51">
        <v>0</v>
      </c>
      <c r="O51">
        <v>15</v>
      </c>
      <c r="P51">
        <v>1</v>
      </c>
      <c r="Q51" s="4" t="s">
        <v>150</v>
      </c>
      <c r="R51" s="6"/>
      <c r="U51">
        <v>1</v>
      </c>
    </row>
    <row r="52" spans="1:29" x14ac:dyDescent="0.25">
      <c r="A52" s="12" t="s">
        <v>73</v>
      </c>
      <c r="B52" s="2" t="s">
        <v>74</v>
      </c>
      <c r="C52" s="3">
        <v>16032</v>
      </c>
      <c r="D52" s="6"/>
      <c r="E52">
        <v>11</v>
      </c>
      <c r="F52">
        <v>10</v>
      </c>
      <c r="G52">
        <f>E52-F52</f>
        <v>1</v>
      </c>
      <c r="I52">
        <v>0</v>
      </c>
      <c r="J52">
        <v>7</v>
      </c>
      <c r="K52">
        <v>0</v>
      </c>
      <c r="L52">
        <v>4</v>
      </c>
      <c r="M52" s="6"/>
      <c r="N52">
        <v>0</v>
      </c>
      <c r="O52">
        <v>11</v>
      </c>
      <c r="P52">
        <v>1</v>
      </c>
      <c r="Q52" s="4" t="s">
        <v>150</v>
      </c>
      <c r="R52" s="6"/>
      <c r="U52">
        <v>1</v>
      </c>
    </row>
    <row r="53" spans="1:29" x14ac:dyDescent="0.25">
      <c r="A53" s="12" t="s">
        <v>75</v>
      </c>
      <c r="B53" s="2" t="s">
        <v>76</v>
      </c>
      <c r="C53" s="3">
        <v>16046</v>
      </c>
      <c r="D53" s="6"/>
      <c r="E53">
        <v>1</v>
      </c>
      <c r="I53">
        <v>0</v>
      </c>
      <c r="J53">
        <v>1</v>
      </c>
      <c r="K53">
        <v>0</v>
      </c>
      <c r="L53">
        <v>0</v>
      </c>
      <c r="M53" s="6"/>
      <c r="N53">
        <v>0</v>
      </c>
      <c r="O53">
        <v>1</v>
      </c>
      <c r="P53">
        <v>1</v>
      </c>
      <c r="Q53" s="4" t="s">
        <v>150</v>
      </c>
      <c r="R53" s="6"/>
      <c r="S53" s="2"/>
      <c r="T53" s="2"/>
      <c r="U53" s="2">
        <v>1</v>
      </c>
      <c r="V53" s="2"/>
      <c r="W53" s="2"/>
      <c r="X53" s="2"/>
      <c r="Y53" s="2"/>
      <c r="Z53" s="2"/>
      <c r="AA53" s="2"/>
      <c r="AB53" s="2"/>
      <c r="AC53" s="2"/>
    </row>
    <row r="54" spans="1:29" x14ac:dyDescent="0.25">
      <c r="A54" s="12" t="s">
        <v>77</v>
      </c>
      <c r="B54" s="2" t="s">
        <v>78</v>
      </c>
      <c r="C54" s="3">
        <v>16074</v>
      </c>
      <c r="D54" s="6"/>
      <c r="E54">
        <v>5</v>
      </c>
      <c r="I54">
        <v>3</v>
      </c>
      <c r="J54">
        <v>2</v>
      </c>
      <c r="K54">
        <v>0</v>
      </c>
      <c r="L54">
        <v>0</v>
      </c>
      <c r="M54" s="6"/>
      <c r="N54">
        <v>2</v>
      </c>
      <c r="O54">
        <v>3</v>
      </c>
      <c r="P54">
        <v>1</v>
      </c>
      <c r="Q54" s="4" t="s">
        <v>150</v>
      </c>
      <c r="R54" s="6"/>
      <c r="T54">
        <v>1</v>
      </c>
    </row>
    <row r="55" spans="1:29" x14ac:dyDescent="0.25">
      <c r="A55" s="12" t="s">
        <v>79</v>
      </c>
      <c r="B55" s="2" t="s">
        <v>80</v>
      </c>
      <c r="C55" s="3">
        <v>16109</v>
      </c>
      <c r="D55" s="6"/>
      <c r="E55">
        <v>3</v>
      </c>
      <c r="F55">
        <v>2</v>
      </c>
      <c r="G55">
        <f>E55-F55</f>
        <v>1</v>
      </c>
      <c r="I55">
        <v>1</v>
      </c>
      <c r="J55">
        <v>0</v>
      </c>
      <c r="K55">
        <v>2</v>
      </c>
      <c r="L55">
        <v>0</v>
      </c>
      <c r="M55" s="6"/>
      <c r="N55">
        <v>0</v>
      </c>
      <c r="O55">
        <v>3</v>
      </c>
      <c r="P55">
        <v>1</v>
      </c>
      <c r="Q55" s="3" t="s">
        <v>151</v>
      </c>
      <c r="R55" s="6"/>
      <c r="S55" s="2"/>
      <c r="T55" s="2">
        <v>1</v>
      </c>
      <c r="U55" s="2"/>
      <c r="V55" s="2"/>
      <c r="W55" s="2"/>
      <c r="X55" s="2"/>
      <c r="Y55" s="2"/>
      <c r="Z55" s="2"/>
      <c r="AA55" s="2"/>
      <c r="AB55" s="2"/>
      <c r="AC55" s="2"/>
    </row>
    <row r="56" spans="1:29" x14ac:dyDescent="0.25">
      <c r="A56" s="12" t="s">
        <v>81</v>
      </c>
      <c r="B56" s="2" t="s">
        <v>82</v>
      </c>
      <c r="C56" s="3">
        <v>16116</v>
      </c>
      <c r="D56" s="6"/>
      <c r="E56">
        <v>1</v>
      </c>
      <c r="I56">
        <v>0</v>
      </c>
      <c r="J56">
        <v>1</v>
      </c>
      <c r="K56">
        <v>0</v>
      </c>
      <c r="L56">
        <v>0</v>
      </c>
      <c r="M56" s="6"/>
      <c r="N56">
        <v>0</v>
      </c>
      <c r="O56">
        <v>1</v>
      </c>
      <c r="P56">
        <v>1</v>
      </c>
      <c r="Q56" s="4" t="s">
        <v>150</v>
      </c>
      <c r="R56" s="6"/>
      <c r="U56" s="2">
        <v>1</v>
      </c>
    </row>
    <row r="57" spans="1:29" x14ac:dyDescent="0.25">
      <c r="A57" s="12" t="s">
        <v>83</v>
      </c>
      <c r="B57" s="2" t="s">
        <v>84</v>
      </c>
      <c r="C57" s="3">
        <v>16158</v>
      </c>
      <c r="D57" s="6"/>
      <c r="E57">
        <v>3</v>
      </c>
      <c r="I57">
        <v>0</v>
      </c>
      <c r="J57">
        <v>3</v>
      </c>
      <c r="K57">
        <v>0</v>
      </c>
      <c r="L57">
        <v>0</v>
      </c>
      <c r="M57" s="6"/>
      <c r="N57">
        <v>0</v>
      </c>
      <c r="O57">
        <v>3</v>
      </c>
      <c r="P57">
        <v>1</v>
      </c>
      <c r="Q57" s="3" t="s">
        <v>149</v>
      </c>
      <c r="R57" s="6"/>
      <c r="S57" s="2"/>
      <c r="T57" s="2"/>
      <c r="U57" s="2">
        <v>1</v>
      </c>
      <c r="V57" s="2"/>
      <c r="W57" s="2"/>
      <c r="X57" s="2"/>
      <c r="Y57" s="2"/>
      <c r="Z57" s="2"/>
      <c r="AA57" s="2"/>
      <c r="AB57" s="2"/>
      <c r="AC57" s="2"/>
    </row>
    <row r="58" spans="1:29" x14ac:dyDescent="0.25">
      <c r="A58" s="12" t="s">
        <v>85</v>
      </c>
      <c r="B58" s="2" t="s">
        <v>86</v>
      </c>
      <c r="C58" s="3">
        <v>16158</v>
      </c>
      <c r="D58" s="6"/>
      <c r="E58">
        <v>3</v>
      </c>
      <c r="I58">
        <v>0</v>
      </c>
      <c r="J58">
        <v>0</v>
      </c>
      <c r="K58">
        <v>3</v>
      </c>
      <c r="L58">
        <v>0</v>
      </c>
      <c r="M58" s="6"/>
      <c r="N58">
        <v>0</v>
      </c>
      <c r="O58">
        <v>3</v>
      </c>
      <c r="P58">
        <v>1</v>
      </c>
      <c r="Q58" s="4" t="s">
        <v>150</v>
      </c>
      <c r="R58" s="6"/>
      <c r="V58">
        <v>1</v>
      </c>
    </row>
    <row r="59" spans="1:29" x14ac:dyDescent="0.25">
      <c r="A59" s="12" t="s">
        <v>87</v>
      </c>
      <c r="B59" s="2" t="s">
        <v>88</v>
      </c>
      <c r="C59" s="3">
        <v>16186</v>
      </c>
      <c r="D59" s="6"/>
      <c r="E59">
        <v>1</v>
      </c>
      <c r="I59">
        <v>1</v>
      </c>
      <c r="J59">
        <v>0</v>
      </c>
      <c r="K59">
        <v>0</v>
      </c>
      <c r="L59">
        <v>0</v>
      </c>
      <c r="M59" s="6"/>
      <c r="N59">
        <v>1</v>
      </c>
      <c r="O59">
        <v>0</v>
      </c>
      <c r="P59">
        <v>1</v>
      </c>
      <c r="Q59" s="3" t="s">
        <v>149</v>
      </c>
      <c r="R59" s="6"/>
      <c r="T59">
        <v>1</v>
      </c>
    </row>
    <row r="60" spans="1:29" x14ac:dyDescent="0.25">
      <c r="A60" s="12" t="s">
        <v>89</v>
      </c>
      <c r="B60" s="2" t="s">
        <v>90</v>
      </c>
      <c r="C60" s="3">
        <v>16424</v>
      </c>
      <c r="D60" s="6"/>
      <c r="E60">
        <v>16</v>
      </c>
      <c r="I60">
        <v>1</v>
      </c>
      <c r="J60">
        <v>14</v>
      </c>
      <c r="K60">
        <v>1</v>
      </c>
      <c r="L60">
        <v>0</v>
      </c>
      <c r="M60" s="6"/>
      <c r="N60" t="s">
        <v>143</v>
      </c>
      <c r="O60" t="s">
        <v>143</v>
      </c>
      <c r="P60">
        <v>0</v>
      </c>
      <c r="Q60" s="3" t="s">
        <v>148</v>
      </c>
      <c r="R60" s="6"/>
      <c r="S60" s="2"/>
      <c r="T60" s="2">
        <v>1</v>
      </c>
      <c r="U60" s="2"/>
      <c r="V60" s="2"/>
      <c r="W60" s="2"/>
      <c r="X60" s="2"/>
      <c r="Y60" s="2"/>
      <c r="Z60" s="2"/>
      <c r="AA60" s="2"/>
      <c r="AB60" s="2"/>
      <c r="AC60" s="2"/>
    </row>
    <row r="61" spans="1:29" x14ac:dyDescent="0.25">
      <c r="A61" s="9" t="s">
        <v>119</v>
      </c>
      <c r="B61" t="s">
        <v>120</v>
      </c>
      <c r="C61" s="4">
        <v>16439</v>
      </c>
      <c r="D61" s="14"/>
      <c r="E61">
        <v>3</v>
      </c>
      <c r="I61">
        <v>2</v>
      </c>
      <c r="J61">
        <v>1</v>
      </c>
      <c r="K61">
        <v>0</v>
      </c>
      <c r="L61">
        <v>0</v>
      </c>
      <c r="M61" s="14"/>
      <c r="N61" t="s">
        <v>143</v>
      </c>
      <c r="O61" t="s">
        <v>143</v>
      </c>
      <c r="P61">
        <v>0</v>
      </c>
      <c r="Q61" s="4" t="s">
        <v>153</v>
      </c>
      <c r="R61" s="14"/>
      <c r="T61">
        <v>1</v>
      </c>
    </row>
    <row r="62" spans="1:29" x14ac:dyDescent="0.25">
      <c r="A62" s="9" t="s">
        <v>158</v>
      </c>
      <c r="B62" t="s">
        <v>159</v>
      </c>
      <c r="C62" s="4">
        <v>16473</v>
      </c>
      <c r="D62" s="14"/>
      <c r="E62">
        <v>15</v>
      </c>
      <c r="I62" s="9">
        <v>6</v>
      </c>
      <c r="J62" s="9">
        <v>8</v>
      </c>
      <c r="K62" s="9">
        <v>0</v>
      </c>
      <c r="L62" s="9">
        <v>1</v>
      </c>
      <c r="M62" s="14"/>
      <c r="N62" s="9">
        <v>0</v>
      </c>
      <c r="O62" s="9">
        <v>15</v>
      </c>
      <c r="P62" s="9">
        <v>1</v>
      </c>
      <c r="Q62" s="10" t="s">
        <v>150</v>
      </c>
      <c r="R62" s="14"/>
      <c r="T62">
        <v>1</v>
      </c>
    </row>
    <row r="63" spans="1:29" x14ac:dyDescent="0.25">
      <c r="A63" s="9" t="s">
        <v>121</v>
      </c>
      <c r="B63" t="s">
        <v>122</v>
      </c>
      <c r="C63" s="4">
        <v>16501</v>
      </c>
      <c r="D63" s="14"/>
      <c r="E63">
        <v>7</v>
      </c>
      <c r="F63">
        <v>5</v>
      </c>
      <c r="G63">
        <f>E63-F63</f>
        <v>2</v>
      </c>
      <c r="I63">
        <v>4</v>
      </c>
      <c r="J63">
        <v>3</v>
      </c>
      <c r="K63">
        <v>0</v>
      </c>
      <c r="L63">
        <v>0</v>
      </c>
      <c r="M63" s="14"/>
      <c r="N63" s="9">
        <v>0</v>
      </c>
      <c r="O63">
        <v>7</v>
      </c>
      <c r="P63">
        <v>1</v>
      </c>
      <c r="Q63" s="4" t="s">
        <v>150</v>
      </c>
      <c r="R63" s="14"/>
      <c r="T63">
        <v>1</v>
      </c>
    </row>
    <row r="64" spans="1:29" x14ac:dyDescent="0.25">
      <c r="A64" s="9" t="s">
        <v>160</v>
      </c>
      <c r="B64" s="9" t="s">
        <v>161</v>
      </c>
      <c r="C64" s="10">
        <v>16522</v>
      </c>
      <c r="D64" s="14"/>
      <c r="E64">
        <v>3</v>
      </c>
      <c r="I64" s="9">
        <v>0</v>
      </c>
      <c r="J64" s="9">
        <v>2</v>
      </c>
      <c r="K64" s="9">
        <v>0</v>
      </c>
      <c r="L64" s="9">
        <v>1</v>
      </c>
      <c r="M64" s="14"/>
      <c r="N64" s="9">
        <v>0</v>
      </c>
      <c r="O64" s="9">
        <v>3</v>
      </c>
      <c r="P64" s="9">
        <v>1</v>
      </c>
      <c r="Q64" s="10" t="s">
        <v>150</v>
      </c>
      <c r="R64" s="14"/>
      <c r="U64">
        <v>1</v>
      </c>
    </row>
    <row r="65" spans="1:29" x14ac:dyDescent="0.25">
      <c r="A65" s="9" t="s">
        <v>123</v>
      </c>
      <c r="B65" t="s">
        <v>124</v>
      </c>
      <c r="C65" s="4">
        <v>16550</v>
      </c>
      <c r="D65" s="14"/>
      <c r="E65">
        <v>7</v>
      </c>
      <c r="I65" s="9">
        <v>1</v>
      </c>
      <c r="J65" s="9">
        <v>6</v>
      </c>
      <c r="K65" s="9">
        <v>0</v>
      </c>
      <c r="L65" s="9">
        <v>0</v>
      </c>
      <c r="M65" s="14"/>
      <c r="N65" s="9">
        <v>1</v>
      </c>
      <c r="O65">
        <v>6</v>
      </c>
      <c r="P65">
        <v>1</v>
      </c>
      <c r="Q65" s="4" t="s">
        <v>150</v>
      </c>
      <c r="R65" s="14"/>
      <c r="T65">
        <v>1</v>
      </c>
    </row>
    <row r="66" spans="1:29" x14ac:dyDescent="0.25">
      <c r="A66" s="9" t="s">
        <v>125</v>
      </c>
      <c r="B66" t="s">
        <v>126</v>
      </c>
      <c r="C66" s="4">
        <v>16592</v>
      </c>
      <c r="D66" s="14"/>
      <c r="E66">
        <v>1</v>
      </c>
      <c r="I66" s="9">
        <v>0</v>
      </c>
      <c r="J66" s="9">
        <v>0</v>
      </c>
      <c r="K66" s="9">
        <v>1</v>
      </c>
      <c r="L66" s="9">
        <v>0</v>
      </c>
      <c r="M66" s="14"/>
      <c r="N66" s="9">
        <v>0</v>
      </c>
      <c r="O66">
        <v>1</v>
      </c>
      <c r="P66">
        <v>2</v>
      </c>
      <c r="Q66" s="4" t="s">
        <v>150</v>
      </c>
      <c r="R66" s="14"/>
      <c r="V66">
        <v>1</v>
      </c>
    </row>
    <row r="67" spans="1:29" x14ac:dyDescent="0.25">
      <c r="A67" s="9" t="s">
        <v>127</v>
      </c>
      <c r="B67" t="s">
        <v>128</v>
      </c>
      <c r="C67" s="4">
        <v>16599</v>
      </c>
      <c r="D67" s="14"/>
      <c r="E67">
        <v>2</v>
      </c>
      <c r="I67" s="9">
        <v>0</v>
      </c>
      <c r="J67" s="9">
        <v>1</v>
      </c>
      <c r="K67" s="9">
        <v>0</v>
      </c>
      <c r="L67" s="9">
        <v>1</v>
      </c>
      <c r="M67" s="14"/>
      <c r="N67" s="9">
        <v>0</v>
      </c>
      <c r="O67">
        <v>2</v>
      </c>
      <c r="P67">
        <v>1</v>
      </c>
      <c r="Q67" s="4" t="s">
        <v>149</v>
      </c>
      <c r="R67" s="14"/>
      <c r="U67">
        <v>1</v>
      </c>
    </row>
    <row r="68" spans="1:29" x14ac:dyDescent="0.25">
      <c r="A68" s="9" t="s">
        <v>129</v>
      </c>
      <c r="B68" t="s">
        <v>130</v>
      </c>
      <c r="C68" s="4">
        <v>16606</v>
      </c>
      <c r="D68" s="14"/>
      <c r="E68">
        <v>7</v>
      </c>
      <c r="I68" s="9">
        <v>1</v>
      </c>
      <c r="J68" s="9">
        <v>5</v>
      </c>
      <c r="K68" s="9">
        <v>0</v>
      </c>
      <c r="L68" s="9">
        <v>1</v>
      </c>
      <c r="M68" s="14"/>
      <c r="N68" s="9">
        <v>0</v>
      </c>
      <c r="O68">
        <v>7</v>
      </c>
      <c r="P68">
        <v>1</v>
      </c>
      <c r="Q68" s="4" t="s">
        <v>151</v>
      </c>
      <c r="R68" s="14"/>
      <c r="T68">
        <v>1</v>
      </c>
    </row>
    <row r="69" spans="1:29" x14ac:dyDescent="0.25">
      <c r="A69" s="9" t="s">
        <v>131</v>
      </c>
      <c r="B69" t="s">
        <v>132</v>
      </c>
      <c r="C69" s="4">
        <v>16781</v>
      </c>
      <c r="D69" s="14"/>
      <c r="E69">
        <v>16</v>
      </c>
      <c r="I69" s="9">
        <v>3</v>
      </c>
      <c r="J69" s="9">
        <v>3</v>
      </c>
      <c r="K69" s="9">
        <v>1</v>
      </c>
      <c r="L69" s="9">
        <v>9</v>
      </c>
      <c r="M69" s="14"/>
      <c r="N69" s="9">
        <v>6</v>
      </c>
      <c r="O69">
        <v>10</v>
      </c>
      <c r="P69">
        <v>1</v>
      </c>
      <c r="Q69" s="4" t="s">
        <v>150</v>
      </c>
      <c r="R69" s="14"/>
      <c r="T69">
        <v>1</v>
      </c>
    </row>
    <row r="70" spans="1:29" x14ac:dyDescent="0.25">
      <c r="A70" s="12"/>
      <c r="B70" s="2"/>
      <c r="C70" s="3"/>
      <c r="D70" s="6"/>
      <c r="E70">
        <f>SUM(E27:E69)</f>
        <v>257</v>
      </c>
      <c r="I70">
        <f t="shared" ref="I70:L70" si="1">SUM(I27:I69)</f>
        <v>56</v>
      </c>
      <c r="J70">
        <f t="shared" si="1"/>
        <v>101</v>
      </c>
      <c r="K70">
        <f t="shared" si="1"/>
        <v>20</v>
      </c>
      <c r="L70">
        <f t="shared" si="1"/>
        <v>80</v>
      </c>
      <c r="M70" s="6"/>
      <c r="N70">
        <f>SUM(N27:N69)</f>
        <v>16</v>
      </c>
      <c r="O70">
        <f>SUM(O27:O69)</f>
        <v>215</v>
      </c>
      <c r="P70" s="3"/>
      <c r="Q70" s="3"/>
      <c r="R70" s="6"/>
      <c r="S70" s="2"/>
      <c r="T70" s="2">
        <f>SUM(T27:T69)</f>
        <v>20</v>
      </c>
      <c r="U70" s="2">
        <f>SUM(U27:U69)</f>
        <v>12</v>
      </c>
      <c r="V70" s="2">
        <f>SUM(V27:V69)</f>
        <v>6</v>
      </c>
      <c r="W70" s="2">
        <f>SUM(W27:W69)</f>
        <v>5</v>
      </c>
      <c r="X70" s="2"/>
      <c r="Y70" s="2"/>
      <c r="Z70" s="2"/>
      <c r="AA70" s="2"/>
      <c r="AB70" s="2"/>
      <c r="AC70" s="2"/>
    </row>
    <row r="71" spans="1:29" x14ac:dyDescent="0.25">
      <c r="A71" s="12"/>
      <c r="B71" s="2"/>
      <c r="C71" s="3"/>
      <c r="D71" s="6"/>
      <c r="I71" s="22">
        <f>I70/($I$70+$J$70+$K$70+$L$70)</f>
        <v>0.21789883268482491</v>
      </c>
      <c r="J71" s="22">
        <f t="shared" ref="J71:L71" si="2">J70/($I$70+$J$70+$K$70+$L$70)</f>
        <v>0.39299610894941633</v>
      </c>
      <c r="K71" s="22">
        <f t="shared" si="2"/>
        <v>7.7821011673151752E-2</v>
      </c>
      <c r="L71" s="22">
        <f t="shared" si="2"/>
        <v>0.31128404669260701</v>
      </c>
      <c r="M71" s="6"/>
      <c r="N71" s="22">
        <f>N70/(N70+O70)</f>
        <v>6.9264069264069264E-2</v>
      </c>
      <c r="O71" s="18"/>
      <c r="P71" s="3"/>
      <c r="Q71" s="3"/>
      <c r="R71" s="6"/>
      <c r="S71" s="2"/>
      <c r="T71" s="21">
        <f>T70/43</f>
        <v>0.46511627906976744</v>
      </c>
      <c r="U71" s="21">
        <f t="shared" ref="U71:W71" si="3">U70/43</f>
        <v>0.27906976744186046</v>
      </c>
      <c r="V71" s="21">
        <f t="shared" si="3"/>
        <v>0.13953488372093023</v>
      </c>
      <c r="W71" s="21">
        <f t="shared" si="3"/>
        <v>0.11627906976744186</v>
      </c>
      <c r="X71" s="2"/>
      <c r="Y71" s="2"/>
      <c r="Z71" s="2"/>
      <c r="AA71" s="2"/>
      <c r="AB71" s="2"/>
      <c r="AC71" s="2"/>
    </row>
    <row r="72" spans="1:29" x14ac:dyDescent="0.25">
      <c r="A72" s="12"/>
      <c r="B72" s="2"/>
      <c r="C72" s="3"/>
      <c r="D72" s="6"/>
      <c r="M72" s="6"/>
      <c r="N72" s="18"/>
      <c r="O72"/>
      <c r="P72" s="3"/>
      <c r="Q72" s="3"/>
      <c r="R72" s="6"/>
      <c r="S72" s="2"/>
      <c r="T72" s="21"/>
      <c r="U72" s="21"/>
      <c r="V72" s="21"/>
      <c r="W72" s="21"/>
      <c r="X72" s="2"/>
      <c r="Y72" s="2"/>
      <c r="Z72" s="2"/>
      <c r="AA72" s="2"/>
      <c r="AB72" s="2"/>
      <c r="AC72" s="2"/>
    </row>
    <row r="73" spans="1:29" x14ac:dyDescent="0.25">
      <c r="A73" s="12"/>
      <c r="B73" s="2"/>
      <c r="C73" s="3"/>
      <c r="D73" s="6"/>
      <c r="E73" s="20" t="s">
        <v>163</v>
      </c>
      <c r="I73" s="16">
        <f>(I23*520)+(I71*1363)</f>
        <v>418.8864681176583</v>
      </c>
      <c r="J73" s="16">
        <f>(J23*520)+(J71*1363)</f>
        <v>626.08847910675013</v>
      </c>
      <c r="K73" s="16">
        <f>(K23*520)+(K71*1363)</f>
        <v>191.58988768177238</v>
      </c>
      <c r="L73" s="16">
        <f>(L23*520)+(L71*1363)</f>
        <v>646.43516509381925</v>
      </c>
      <c r="N73" s="16">
        <f>(N23*520)+(N71*1363)</f>
        <v>122.91354266401525</v>
      </c>
      <c r="O73"/>
      <c r="P73" s="3"/>
      <c r="Q73" s="3"/>
      <c r="R73" s="6"/>
      <c r="S73" s="2"/>
      <c r="T73" s="2">
        <f>T22+T70</f>
        <v>33</v>
      </c>
      <c r="U73" s="2">
        <f t="shared" ref="U73:W73" si="4">U22+U70</f>
        <v>12</v>
      </c>
      <c r="V73" s="2">
        <f t="shared" si="4"/>
        <v>7</v>
      </c>
      <c r="W73" s="2">
        <f t="shared" si="4"/>
        <v>6</v>
      </c>
      <c r="X73" s="2"/>
      <c r="Y73" s="2"/>
      <c r="Z73" s="2"/>
      <c r="AA73" s="2"/>
      <c r="AB73" s="2"/>
      <c r="AC73" s="2"/>
    </row>
    <row r="74" spans="1:29" x14ac:dyDescent="0.25">
      <c r="A74" s="12"/>
      <c r="B74" s="2"/>
      <c r="C74" s="3"/>
      <c r="D74" s="6"/>
      <c r="I74" s="23">
        <f>I73/($I$73+$J$73+$K$73+$L$73)</f>
        <v>0.22245696660523542</v>
      </c>
      <c r="J74" s="23">
        <f t="shared" ref="J74:L74" si="5">J73/($I$73+$J$73+$K$73+$L$73)</f>
        <v>0.33249520929726506</v>
      </c>
      <c r="K74" s="23">
        <f t="shared" si="5"/>
        <v>0.10174715224735655</v>
      </c>
      <c r="L74" s="23">
        <f t="shared" si="5"/>
        <v>0.34330067185014301</v>
      </c>
      <c r="M74" s="6"/>
      <c r="N74" s="23">
        <f>N73/(520+1363)</f>
        <v>6.5275381127995358E-2</v>
      </c>
      <c r="O74"/>
      <c r="P74" s="3"/>
      <c r="Q74" s="3"/>
      <c r="R74" s="6"/>
      <c r="S74" s="2"/>
      <c r="T74" s="21">
        <f>T73/58</f>
        <v>0.56896551724137934</v>
      </c>
      <c r="U74" s="21">
        <f t="shared" ref="U74:W74" si="6">U73/58</f>
        <v>0.20689655172413793</v>
      </c>
      <c r="V74" s="21">
        <f t="shared" si="6"/>
        <v>0.1206896551724138</v>
      </c>
      <c r="W74" s="21">
        <f t="shared" si="6"/>
        <v>0.10344827586206896</v>
      </c>
      <c r="X74" s="2"/>
      <c r="Y74" s="2"/>
      <c r="Z74" s="2"/>
      <c r="AA74" s="2"/>
      <c r="AB74" s="2"/>
      <c r="AC74" s="2"/>
    </row>
    <row r="75" spans="1:29" x14ac:dyDescent="0.25">
      <c r="A75" s="12"/>
      <c r="B75" s="2"/>
      <c r="C75" s="3"/>
      <c r="D75" s="6"/>
      <c r="M75" s="6"/>
      <c r="N75" s="18"/>
      <c r="O75"/>
      <c r="P75" s="3"/>
      <c r="Q75" s="3"/>
      <c r="R75" s="6"/>
      <c r="S75" s="2"/>
      <c r="T75" s="2"/>
      <c r="U75" s="2"/>
      <c r="V75" s="2"/>
      <c r="W75" s="2"/>
      <c r="X75" s="2"/>
      <c r="Y75" s="2"/>
      <c r="Z75" s="2"/>
      <c r="AA75" s="2"/>
      <c r="AB75" s="2"/>
      <c r="AC75" s="2"/>
    </row>
    <row r="76" spans="1:29" x14ac:dyDescent="0.25">
      <c r="A76" s="2"/>
      <c r="B76" s="2"/>
      <c r="C76" s="3"/>
      <c r="D76" s="6"/>
      <c r="M76" s="6"/>
      <c r="N76" s="18"/>
      <c r="O76" s="18"/>
      <c r="P76" s="3"/>
      <c r="Q76" s="3"/>
      <c r="R76" s="6"/>
    </row>
    <row r="77" spans="1:29" x14ac:dyDescent="0.25">
      <c r="A77" s="2"/>
      <c r="B77" s="2"/>
      <c r="C77" s="3"/>
      <c r="D77" s="6"/>
      <c r="M77" s="6"/>
      <c r="N77" s="18"/>
      <c r="O77" s="18"/>
      <c r="P77" s="3"/>
      <c r="Q77" s="3"/>
      <c r="R77" s="6"/>
    </row>
    <row r="78" spans="1:29" x14ac:dyDescent="0.25">
      <c r="A78" s="5" t="s">
        <v>144</v>
      </c>
      <c r="B78" s="2"/>
      <c r="C78" s="3"/>
      <c r="D78" s="6"/>
      <c r="M78" s="6"/>
      <c r="N78" s="18"/>
      <c r="O78" s="18"/>
      <c r="P78" s="3"/>
      <c r="Q78" s="3"/>
      <c r="R78" s="6"/>
      <c r="T78" s="5" t="s">
        <v>168</v>
      </c>
      <c r="U78" s="5" t="s">
        <v>169</v>
      </c>
    </row>
    <row r="79" spans="1:29" x14ac:dyDescent="0.25">
      <c r="A79" t="s">
        <v>91</v>
      </c>
      <c r="B79" t="s">
        <v>92</v>
      </c>
      <c r="C79" s="4">
        <v>14758</v>
      </c>
      <c r="D79" s="14"/>
      <c r="E79">
        <v>57</v>
      </c>
      <c r="F79">
        <v>56</v>
      </c>
      <c r="G79">
        <f>E79-F79</f>
        <v>1</v>
      </c>
      <c r="I79" t="s">
        <v>143</v>
      </c>
      <c r="J79" t="s">
        <v>143</v>
      </c>
      <c r="K79">
        <v>43</v>
      </c>
      <c r="L79">
        <v>14</v>
      </c>
      <c r="M79" s="14"/>
      <c r="N79">
        <v>0</v>
      </c>
      <c r="O79">
        <v>57</v>
      </c>
      <c r="P79">
        <v>1</v>
      </c>
      <c r="Q79" s="4" t="s">
        <v>150</v>
      </c>
      <c r="R79" s="14"/>
      <c r="S79" s="2"/>
      <c r="T79" s="2">
        <v>1</v>
      </c>
      <c r="U79" s="2"/>
      <c r="V79" s="2"/>
      <c r="W79" s="2"/>
      <c r="X79" s="2"/>
      <c r="Y79" s="2"/>
      <c r="Z79" s="2"/>
      <c r="AA79" s="2"/>
      <c r="AB79" s="2"/>
    </row>
    <row r="80" spans="1:29" x14ac:dyDescent="0.25">
      <c r="C80" s="4"/>
      <c r="D80" s="14"/>
      <c r="K80" s="22">
        <f>K79/($K$79+$L$79)</f>
        <v>0.75438596491228072</v>
      </c>
      <c r="L80" s="22">
        <f>L79/($K$79+$L$79)</f>
        <v>0.24561403508771928</v>
      </c>
      <c r="M80" s="14"/>
      <c r="N80" s="16">
        <v>0</v>
      </c>
      <c r="O80">
        <v>57</v>
      </c>
      <c r="R80" s="14"/>
      <c r="S80" s="2"/>
      <c r="T80" s="2"/>
      <c r="U80" s="2"/>
      <c r="V80" s="2"/>
      <c r="W80" s="2"/>
      <c r="X80" s="2"/>
      <c r="Y80" s="2"/>
      <c r="Z80" s="2"/>
      <c r="AA80" s="2"/>
      <c r="AB80" s="2"/>
    </row>
    <row r="81" spans="1:29" x14ac:dyDescent="0.25">
      <c r="C81" s="4"/>
      <c r="D81" s="14"/>
      <c r="M81" s="14"/>
      <c r="N81"/>
      <c r="O81"/>
      <c r="R81" s="14"/>
      <c r="S81" s="2"/>
      <c r="T81" s="2"/>
      <c r="U81" s="2"/>
      <c r="V81" s="2"/>
      <c r="W81" s="2"/>
      <c r="X81" s="2"/>
      <c r="Y81" s="2"/>
      <c r="Z81" s="2"/>
      <c r="AA81" s="2"/>
      <c r="AB81" s="2"/>
    </row>
    <row r="82" spans="1:29" x14ac:dyDescent="0.25">
      <c r="A82" s="5" t="s">
        <v>145</v>
      </c>
      <c r="C82" s="4"/>
      <c r="D82" s="14"/>
      <c r="M82" s="14"/>
      <c r="N82"/>
      <c r="O82"/>
      <c r="R82" s="14"/>
      <c r="S82" s="2"/>
      <c r="T82" s="2"/>
      <c r="U82" s="2"/>
      <c r="V82" s="2"/>
      <c r="W82" s="2"/>
      <c r="X82" s="2"/>
      <c r="Y82" s="2"/>
      <c r="Z82" s="2"/>
      <c r="AA82" s="2"/>
      <c r="AB82" s="2"/>
    </row>
    <row r="83" spans="1:29" x14ac:dyDescent="0.25">
      <c r="A83" s="9" t="s">
        <v>93</v>
      </c>
      <c r="B83" t="s">
        <v>94</v>
      </c>
      <c r="C83" s="4">
        <v>14681</v>
      </c>
      <c r="D83" s="14"/>
      <c r="E83">
        <v>14</v>
      </c>
      <c r="I83" t="s">
        <v>143</v>
      </c>
      <c r="J83" t="s">
        <v>143</v>
      </c>
      <c r="K83">
        <v>3</v>
      </c>
      <c r="L83">
        <v>11</v>
      </c>
      <c r="M83" s="14"/>
      <c r="N83">
        <v>0</v>
      </c>
      <c r="O83">
        <v>14</v>
      </c>
      <c r="P83">
        <v>1</v>
      </c>
      <c r="Q83" s="4" t="s">
        <v>150</v>
      </c>
      <c r="R83" s="14"/>
      <c r="S83" s="2"/>
      <c r="T83" s="2">
        <v>1</v>
      </c>
      <c r="U83" s="2"/>
      <c r="V83" s="2"/>
      <c r="W83" s="2"/>
      <c r="X83" s="2"/>
      <c r="Y83" s="2"/>
      <c r="Z83" s="2"/>
      <c r="AA83" s="2"/>
      <c r="AB83" s="2"/>
    </row>
    <row r="84" spans="1:29" x14ac:dyDescent="0.25">
      <c r="A84" s="9" t="s">
        <v>95</v>
      </c>
      <c r="B84" t="s">
        <v>96</v>
      </c>
      <c r="C84" s="4">
        <v>14695</v>
      </c>
      <c r="D84" s="14"/>
      <c r="E84">
        <v>2</v>
      </c>
      <c r="I84" t="s">
        <v>143</v>
      </c>
      <c r="J84" t="s">
        <v>143</v>
      </c>
      <c r="K84">
        <v>2</v>
      </c>
      <c r="L84">
        <v>0</v>
      </c>
      <c r="M84" s="14"/>
      <c r="N84">
        <v>0</v>
      </c>
      <c r="O84">
        <v>2</v>
      </c>
      <c r="P84">
        <v>1</v>
      </c>
      <c r="Q84" s="4" t="s">
        <v>150</v>
      </c>
      <c r="R84" s="14"/>
      <c r="T84">
        <v>1</v>
      </c>
    </row>
    <row r="85" spans="1:29" x14ac:dyDescent="0.25">
      <c r="A85" s="9" t="s">
        <v>97</v>
      </c>
      <c r="B85" t="s">
        <v>98</v>
      </c>
      <c r="C85" s="4">
        <v>15094</v>
      </c>
      <c r="D85" s="14"/>
      <c r="E85">
        <v>3</v>
      </c>
      <c r="I85" t="s">
        <v>143</v>
      </c>
      <c r="J85" t="s">
        <v>143</v>
      </c>
      <c r="K85">
        <v>0</v>
      </c>
      <c r="L85">
        <v>3</v>
      </c>
      <c r="M85" s="14"/>
      <c r="N85">
        <v>0</v>
      </c>
      <c r="O85">
        <v>3</v>
      </c>
      <c r="P85">
        <v>1</v>
      </c>
      <c r="Q85" s="4" t="s">
        <v>150</v>
      </c>
      <c r="R85" s="14"/>
      <c r="U85">
        <v>1</v>
      </c>
    </row>
    <row r="86" spans="1:29" x14ac:dyDescent="0.25">
      <c r="A86" s="12" t="s">
        <v>99</v>
      </c>
      <c r="B86" s="2" t="s">
        <v>100</v>
      </c>
      <c r="C86" s="3">
        <v>15409</v>
      </c>
      <c r="D86" s="6"/>
      <c r="E86">
        <v>3</v>
      </c>
      <c r="I86" t="s">
        <v>143</v>
      </c>
      <c r="J86" t="s">
        <v>143</v>
      </c>
      <c r="K86">
        <v>2</v>
      </c>
      <c r="L86">
        <v>1</v>
      </c>
      <c r="M86" s="6"/>
      <c r="N86">
        <v>0</v>
      </c>
      <c r="O86">
        <v>3</v>
      </c>
      <c r="P86">
        <v>1</v>
      </c>
      <c r="Q86" s="4" t="s">
        <v>150</v>
      </c>
      <c r="R86" s="6"/>
      <c r="T86">
        <v>1</v>
      </c>
    </row>
    <row r="87" spans="1:29" x14ac:dyDescent="0.25">
      <c r="A87" s="12" t="s">
        <v>101</v>
      </c>
      <c r="B87" s="2" t="s">
        <v>102</v>
      </c>
      <c r="C87" s="3">
        <v>15661</v>
      </c>
      <c r="D87" s="6"/>
      <c r="E87">
        <v>4</v>
      </c>
      <c r="F87">
        <v>5</v>
      </c>
      <c r="G87">
        <f>E87-F87</f>
        <v>-1</v>
      </c>
      <c r="I87" t="s">
        <v>143</v>
      </c>
      <c r="J87" t="s">
        <v>143</v>
      </c>
      <c r="K87">
        <v>5</v>
      </c>
      <c r="L87">
        <v>0</v>
      </c>
      <c r="M87" s="6"/>
      <c r="N87">
        <v>0</v>
      </c>
      <c r="O87">
        <v>4</v>
      </c>
      <c r="P87">
        <v>1</v>
      </c>
      <c r="Q87" s="4" t="s">
        <v>150</v>
      </c>
      <c r="R87" s="6"/>
      <c r="T87">
        <v>1</v>
      </c>
    </row>
    <row r="88" spans="1:29" x14ac:dyDescent="0.25">
      <c r="A88" s="12" t="s">
        <v>103</v>
      </c>
      <c r="B88" s="2" t="s">
        <v>104</v>
      </c>
      <c r="C88" s="3">
        <v>15689</v>
      </c>
      <c r="D88" s="6"/>
      <c r="E88">
        <v>1</v>
      </c>
      <c r="I88" t="s">
        <v>143</v>
      </c>
      <c r="J88" t="s">
        <v>143</v>
      </c>
      <c r="K88" s="20">
        <v>0</v>
      </c>
      <c r="L88" s="20">
        <v>0</v>
      </c>
      <c r="M88" s="6"/>
      <c r="N88">
        <v>0</v>
      </c>
      <c r="O88">
        <v>1</v>
      </c>
      <c r="P88">
        <v>1</v>
      </c>
      <c r="Q88" t="s">
        <v>151</v>
      </c>
      <c r="R88" s="6"/>
      <c r="S88" s="2"/>
      <c r="T88" s="2" t="s">
        <v>143</v>
      </c>
      <c r="U88" s="2" t="s">
        <v>143</v>
      </c>
      <c r="V88" s="2"/>
      <c r="W88" s="2"/>
      <c r="X88" s="2"/>
      <c r="Y88" s="2"/>
      <c r="Z88" s="2"/>
      <c r="AA88" s="2"/>
      <c r="AB88" s="2"/>
      <c r="AC88" s="2"/>
    </row>
    <row r="89" spans="1:29" x14ac:dyDescent="0.25">
      <c r="A89" s="12" t="s">
        <v>105</v>
      </c>
      <c r="B89" s="2" t="s">
        <v>106</v>
      </c>
      <c r="C89" s="3">
        <v>15801</v>
      </c>
      <c r="D89" s="6"/>
      <c r="E89">
        <v>11</v>
      </c>
      <c r="F89">
        <v>10</v>
      </c>
      <c r="G89">
        <f>E89-F89</f>
        <v>1</v>
      </c>
      <c r="I89" t="s">
        <v>143</v>
      </c>
      <c r="J89" t="s">
        <v>143</v>
      </c>
      <c r="K89">
        <v>8</v>
      </c>
      <c r="L89">
        <v>3</v>
      </c>
      <c r="M89" s="6"/>
      <c r="N89">
        <v>5</v>
      </c>
      <c r="O89">
        <v>6</v>
      </c>
      <c r="P89">
        <v>1</v>
      </c>
      <c r="Q89" s="4" t="s">
        <v>150</v>
      </c>
      <c r="R89" s="6"/>
      <c r="T89" s="2">
        <v>1</v>
      </c>
    </row>
    <row r="90" spans="1:29" x14ac:dyDescent="0.25">
      <c r="A90" s="12" t="s">
        <v>107</v>
      </c>
      <c r="B90" s="2" t="s">
        <v>108</v>
      </c>
      <c r="C90" s="3">
        <v>16088</v>
      </c>
      <c r="D90" s="6"/>
      <c r="E90">
        <v>19</v>
      </c>
      <c r="I90" t="s">
        <v>143</v>
      </c>
      <c r="J90" t="s">
        <v>143</v>
      </c>
      <c r="K90">
        <v>0</v>
      </c>
      <c r="L90">
        <v>19</v>
      </c>
      <c r="M90" s="6"/>
      <c r="N90">
        <v>0</v>
      </c>
      <c r="O90">
        <v>19</v>
      </c>
      <c r="P90">
        <v>1</v>
      </c>
      <c r="Q90" s="4" t="s">
        <v>150</v>
      </c>
      <c r="R90" s="6"/>
      <c r="S90" s="2"/>
      <c r="T90" s="2"/>
      <c r="U90" s="2">
        <v>1</v>
      </c>
      <c r="V90" s="2"/>
      <c r="W90" s="2"/>
      <c r="X90" s="2"/>
      <c r="Y90" s="2"/>
      <c r="Z90" s="2"/>
      <c r="AA90" s="2"/>
      <c r="AB90" s="2"/>
      <c r="AC90" s="2"/>
    </row>
    <row r="91" spans="1:29" x14ac:dyDescent="0.25">
      <c r="A91" s="9" t="s">
        <v>156</v>
      </c>
      <c r="B91" s="9" t="s">
        <v>157</v>
      </c>
      <c r="C91" s="10">
        <v>16466</v>
      </c>
      <c r="D91" s="14"/>
      <c r="E91">
        <v>3</v>
      </c>
      <c r="I91" s="9" t="s">
        <v>143</v>
      </c>
      <c r="J91" s="9" t="s">
        <v>143</v>
      </c>
      <c r="K91" s="9">
        <v>3</v>
      </c>
      <c r="L91" s="9">
        <v>0</v>
      </c>
      <c r="M91" s="14"/>
      <c r="N91" s="9">
        <v>0</v>
      </c>
      <c r="O91" s="9">
        <v>3</v>
      </c>
      <c r="P91" s="9">
        <v>1</v>
      </c>
      <c r="Q91" s="10" t="s">
        <v>150</v>
      </c>
      <c r="R91" s="14"/>
      <c r="T91" s="2">
        <v>1</v>
      </c>
    </row>
    <row r="92" spans="1:29" x14ac:dyDescent="0.25">
      <c r="E92">
        <f>SUM(E83:E91)</f>
        <v>60</v>
      </c>
      <c r="K92">
        <f>SUM(K83:K91)</f>
        <v>23</v>
      </c>
      <c r="L92">
        <f>SUM(L83:L91)</f>
        <v>37</v>
      </c>
      <c r="N92" s="9">
        <f>SUM(N83:N91)</f>
        <v>5</v>
      </c>
      <c r="O92" s="9">
        <f>SUM(O83:O91)</f>
        <v>55</v>
      </c>
      <c r="T92">
        <f>SUM(T79:T91)</f>
        <v>7</v>
      </c>
      <c r="U92">
        <f>SUM(U79:U91)</f>
        <v>2</v>
      </c>
    </row>
    <row r="93" spans="1:29" x14ac:dyDescent="0.25">
      <c r="A93" s="5"/>
      <c r="B93" s="1"/>
      <c r="C93" s="1"/>
      <c r="D93" s="13"/>
      <c r="K93" s="22">
        <f>K92/($K$92+$L$92)</f>
        <v>0.38333333333333336</v>
      </c>
      <c r="L93" s="22">
        <f>L92/($K$92+$L$92)</f>
        <v>0.6166666666666667</v>
      </c>
      <c r="M93" s="13"/>
      <c r="N93" s="22">
        <f>N92/(N92+O92)</f>
        <v>8.3333333333333329E-2</v>
      </c>
      <c r="O93" s="12"/>
      <c r="P93" s="1"/>
      <c r="Q93" s="1"/>
      <c r="R93" s="13"/>
      <c r="T93" s="21">
        <f>7/9</f>
        <v>0.77777777777777779</v>
      </c>
      <c r="U93" s="21">
        <f>2/9</f>
        <v>0.22222222222222221</v>
      </c>
    </row>
    <row r="95" spans="1:29" x14ac:dyDescent="0.25">
      <c r="K95" s="16">
        <f>(56*K80)+(244*K93)</f>
        <v>135.77894736842106</v>
      </c>
      <c r="L95" s="16">
        <f>(56*L80)+(244*L93)</f>
        <v>164.22105263157894</v>
      </c>
      <c r="N95" s="25">
        <f>(56*N80)+(244*N93)</f>
        <v>20.333333333333332</v>
      </c>
    </row>
    <row r="96" spans="1:29" x14ac:dyDescent="0.25">
      <c r="K96" s="24">
        <f>K95/($K$95+$L$95)</f>
        <v>0.45259649122807022</v>
      </c>
      <c r="L96" s="24">
        <f>L95/($K$95+$L$95)</f>
        <v>0.54740350877192978</v>
      </c>
      <c r="N96" s="23">
        <f>N95/(56+244)</f>
        <v>6.777777777777777E-2</v>
      </c>
    </row>
    <row r="99" spans="1:18" x14ac:dyDescent="0.25">
      <c r="A99" s="9"/>
      <c r="C99" s="4"/>
      <c r="D99" s="14"/>
      <c r="M99" s="14"/>
      <c r="N99" s="10"/>
      <c r="O99" s="10"/>
      <c r="P99" s="4"/>
      <c r="Q99" s="4"/>
      <c r="R99" s="14"/>
    </row>
    <row r="100" spans="1:18" x14ac:dyDescent="0.25">
      <c r="A100" s="11"/>
      <c r="C100" s="4"/>
      <c r="D100" s="14"/>
      <c r="M100" s="14"/>
      <c r="N100" s="10"/>
      <c r="O100" s="10"/>
      <c r="P100" s="4"/>
      <c r="Q100" s="4"/>
      <c r="R100" s="14"/>
    </row>
    <row r="110" spans="1:18" s="9" customFormat="1" x14ac:dyDescent="0.25">
      <c r="C110" s="10"/>
      <c r="D110" s="14"/>
      <c r="E110"/>
      <c r="F110"/>
      <c r="G110"/>
      <c r="H110" s="7"/>
      <c r="I110"/>
      <c r="J110"/>
      <c r="K110"/>
      <c r="L110"/>
      <c r="M110" s="14"/>
      <c r="N110" s="10"/>
      <c r="O110" s="10"/>
      <c r="P110" s="10"/>
      <c r="Q110" s="10"/>
      <c r="R110" s="14"/>
    </row>
    <row r="111" spans="1:18" x14ac:dyDescent="0.25">
      <c r="A111" s="11"/>
    </row>
  </sheetData>
  <sortState ref="A47:XFD61">
    <sortCondition ref="C47:C61"/>
  </sortState>
  <pageMargins left="0.75" right="0.75" top="1" bottom="1" header="0.5" footer="0.5"/>
  <pageSetup paperSize="9" orientation="landscape" horizontalDpi="1200" verticalDpi="1200"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Clare Ryan</dc:creator>
  <cp:lastModifiedBy>Temp</cp:lastModifiedBy>
  <cp:lastPrinted>2012-12-31T03:23:00Z</cp:lastPrinted>
  <dcterms:created xsi:type="dcterms:W3CDTF">2011-09-28T13:53:30Z</dcterms:created>
  <dcterms:modified xsi:type="dcterms:W3CDTF">2013-08-01T13:49:59Z</dcterms:modified>
</cp:coreProperties>
</file>