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240" windowWidth="3705" windowHeight="7815" tabRatio="500"/>
  </bookViews>
  <sheets>
    <sheet name="Sheet1" sheetId="1" r:id="rId1"/>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X14" i="1" l="1"/>
  <c r="X15" i="1"/>
  <c r="X16" i="1"/>
  <c r="X17" i="1"/>
  <c r="X18" i="1"/>
  <c r="X19" i="1"/>
  <c r="X20" i="1"/>
  <c r="X21" i="1"/>
  <c r="V3" i="1"/>
  <c r="V4" i="1"/>
  <c r="V5" i="1"/>
  <c r="V6" i="1"/>
  <c r="V7" i="1"/>
  <c r="V8" i="1"/>
  <c r="V9" i="1"/>
  <c r="V10" i="1"/>
  <c r="V11" i="1"/>
  <c r="V12" i="1"/>
  <c r="V13" i="1"/>
  <c r="V14" i="1"/>
  <c r="V15" i="1"/>
  <c r="V16" i="1"/>
  <c r="V17" i="1"/>
  <c r="V18" i="1"/>
  <c r="V19" i="1"/>
  <c r="V20" i="1"/>
  <c r="V21" i="1"/>
  <c r="V2" i="1"/>
  <c r="X3" i="1"/>
  <c r="X4" i="1"/>
  <c r="X5" i="1"/>
  <c r="X6" i="1"/>
  <c r="X7" i="1"/>
  <c r="X8" i="1"/>
  <c r="X9" i="1"/>
  <c r="X10" i="1"/>
  <c r="X11" i="1"/>
  <c r="X12" i="1"/>
  <c r="X13" i="1"/>
  <c r="X2" i="1"/>
  <c r="H62" i="1" l="1"/>
  <c r="R2" i="1" l="1"/>
  <c r="R3" i="1"/>
  <c r="R4" i="1"/>
  <c r="R29" i="1"/>
  <c r="R30" i="1"/>
  <c r="R31" i="1"/>
  <c r="R32" i="1"/>
  <c r="R33" i="1"/>
  <c r="R34" i="1"/>
  <c r="R35" i="1"/>
  <c r="R6" i="1"/>
  <c r="R7" i="1"/>
  <c r="R8" i="1"/>
  <c r="R9" i="1"/>
  <c r="R10" i="1"/>
  <c r="R11" i="1"/>
  <c r="R12" i="1"/>
  <c r="R13" i="1"/>
  <c r="R14" i="1"/>
  <c r="R15" i="1"/>
  <c r="R16" i="1"/>
  <c r="R17" i="1"/>
  <c r="R18" i="1"/>
  <c r="R19" i="1"/>
  <c r="R20" i="1"/>
  <c r="R21" i="1"/>
  <c r="R22" i="1"/>
  <c r="R23" i="1"/>
  <c r="R24" i="1"/>
  <c r="R25" i="1"/>
  <c r="R26" i="1"/>
  <c r="R27" i="1"/>
  <c r="R28" i="1"/>
  <c r="R5" i="1"/>
  <c r="H2" i="1" l="1"/>
  <c r="H44" i="1"/>
  <c r="H21" i="1"/>
  <c r="H24" i="1"/>
  <c r="H32" i="1"/>
  <c r="H33" i="1"/>
  <c r="H13" i="1"/>
  <c r="H34" i="1"/>
  <c r="H45" i="1"/>
  <c r="H29" i="1"/>
  <c r="H46" i="1"/>
  <c r="H47" i="1"/>
  <c r="H39" i="1"/>
  <c r="H22" i="1"/>
  <c r="H40" i="1"/>
  <c r="H48" i="1"/>
  <c r="H16" i="1"/>
  <c r="H31" i="1"/>
  <c r="H35" i="1"/>
  <c r="H41" i="1"/>
  <c r="H49" i="1"/>
  <c r="H50" i="1"/>
  <c r="H18" i="1"/>
  <c r="H25" i="1"/>
  <c r="H51" i="1"/>
  <c r="H26" i="1"/>
  <c r="H9" i="1"/>
  <c r="H23" i="1"/>
  <c r="H52" i="1"/>
  <c r="H6" i="1"/>
  <c r="H8" i="1"/>
  <c r="H42" i="1"/>
  <c r="H43" i="1"/>
  <c r="H53" i="1"/>
  <c r="H54" i="1"/>
  <c r="H37" i="1"/>
  <c r="H14" i="1"/>
  <c r="H19" i="1"/>
  <c r="H55" i="1"/>
  <c r="H38" i="1"/>
  <c r="H56" i="1"/>
  <c r="H7" i="1"/>
  <c r="H4" i="1"/>
  <c r="H10" i="1"/>
  <c r="H11" i="1"/>
  <c r="H27" i="1"/>
  <c r="H12" i="1"/>
  <c r="H3" i="1"/>
  <c r="H57" i="1"/>
  <c r="H17" i="1"/>
  <c r="H20" i="1"/>
  <c r="H58" i="1"/>
  <c r="H15" i="1"/>
  <c r="H59" i="1"/>
  <c r="H5" i="1"/>
  <c r="H60" i="1"/>
  <c r="H61" i="1"/>
  <c r="H28" i="1"/>
</calcChain>
</file>

<file path=xl/sharedStrings.xml><?xml version="1.0" encoding="utf-8"?>
<sst xmlns="http://schemas.openxmlformats.org/spreadsheetml/2006/main" count="328" uniqueCount="175">
  <si>
    <t>Baltimore &amp; O.R. Co. v. United States</t>
  </si>
  <si>
    <t>305 US 507</t>
  </si>
  <si>
    <t>SG</t>
  </si>
  <si>
    <t>Chippewa Indians of Minnesota v. United States</t>
  </si>
  <si>
    <t>305 US 479</t>
  </si>
  <si>
    <t>Ford Motor Co. v. NLRB</t>
  </si>
  <si>
    <t>305 US 364</t>
  </si>
  <si>
    <t>NLRB</t>
  </si>
  <si>
    <t>Helvering, Comissioner of Internal Revenue v. Owens, Obici v. Helvering</t>
  </si>
  <si>
    <t>305 US 468</t>
  </si>
  <si>
    <t>State of Minnesota v. United States</t>
  </si>
  <si>
    <t>305 US 382</t>
  </si>
  <si>
    <t>United States v. Algoma Lumber Co.</t>
  </si>
  <si>
    <t>305 US 415</t>
  </si>
  <si>
    <t>United States v. Continental National Bank and Trust</t>
  </si>
  <si>
    <t>305 US 398</t>
  </si>
  <si>
    <t>United States v. McClure</t>
  </si>
  <si>
    <t>305 US 472</t>
  </si>
  <si>
    <t>United States v. Pleasants</t>
  </si>
  <si>
    <t>305 US 357</t>
  </si>
  <si>
    <t>Currin v. Wallace, Secretary of Agriculture</t>
  </si>
  <si>
    <t>306 US 1</t>
  </si>
  <si>
    <t>First Chrold Corp. v. Commissioner of Internal Revenue</t>
  </si>
  <si>
    <t>306 US 117</t>
  </si>
  <si>
    <t>Helvering, Comissioner of Internal Revenue v. R.J. Reynolds Tobacco</t>
  </si>
  <si>
    <t>306 US 110</t>
  </si>
  <si>
    <t>United States v. Durkee Famous Foods et al.</t>
  </si>
  <si>
    <t>306 US 68</t>
  </si>
  <si>
    <t>United States v. Midstate Horticulture Co. v. Pennsylvania R. Co.</t>
  </si>
  <si>
    <t>306 US 161</t>
  </si>
  <si>
    <t>Utah Fuel Company v. National Bituminous Coal Commission</t>
  </si>
  <si>
    <t>306 US 56</t>
  </si>
  <si>
    <t>Interstate Circuit Inc. v. United States</t>
  </si>
  <si>
    <t>306 US 208</t>
  </si>
  <si>
    <t>Hale v. Bimco Trading Inc.</t>
  </si>
  <si>
    <t>306 US 375</t>
  </si>
  <si>
    <t>SG(amicus)</t>
  </si>
  <si>
    <t>Keifer &amp; Keifer v. Reconstruction Finance Corp.</t>
  </si>
  <si>
    <t>306 US 381</t>
  </si>
  <si>
    <t>NLRB V. Columbian Enameling &amp; Stamping Co.</t>
  </si>
  <si>
    <t>306 US 292</t>
  </si>
  <si>
    <t>NLRB v. Fansteel Metalurgical Corp.</t>
  </si>
  <si>
    <t>306 US 240</t>
  </si>
  <si>
    <t>NLRB v. Sands MFG Co.</t>
  </si>
  <si>
    <t>306 US 332</t>
  </si>
  <si>
    <t>United States v. Bertelsen &amp; Petersen Engineering</t>
  </si>
  <si>
    <t>306 US 276</t>
  </si>
  <si>
    <t>United States v. Jacobs, Dimock v. Corwin, Late Collector of Internal Revenue, First District of New York</t>
  </si>
  <si>
    <t>306 US 363</t>
  </si>
  <si>
    <t>United States v. Towery</t>
  </si>
  <si>
    <t>306 US 324</t>
  </si>
  <si>
    <t>Fairbanks v. United States</t>
  </si>
  <si>
    <t>306 US 436</t>
  </si>
  <si>
    <t>Chippewa Indians of Minnesota v. United States II</t>
  </si>
  <si>
    <t>307 US 1</t>
  </si>
  <si>
    <t>Federal Power Commission v. Pacific Power &amp; Light Co.</t>
  </si>
  <si>
    <t>307 US 156</t>
  </si>
  <si>
    <t>Kessler, District Director of Immigration and Naturalization v. Strecker</t>
  </si>
  <si>
    <t>307 US 22</t>
  </si>
  <si>
    <t>Mulford v. Smith</t>
  </si>
  <si>
    <t>307 US 38</t>
  </si>
  <si>
    <t>NLRB v. Fainblatt</t>
  </si>
  <si>
    <t>306 US 601</t>
  </si>
  <si>
    <t>Rochester Telephone Corp. v. United States</t>
  </si>
  <si>
    <t>307 US 125</t>
  </si>
  <si>
    <t>United States Trust Co. of New York v. Helvering, Commissioner of Internal Revenue</t>
  </si>
  <si>
    <t>307 US 57</t>
  </si>
  <si>
    <t>United States v. Maher</t>
  </si>
  <si>
    <t>307 US 148</t>
  </si>
  <si>
    <t>US</t>
  </si>
  <si>
    <t>United States v. Miller et al.</t>
  </si>
  <si>
    <t>307 US 174</t>
  </si>
  <si>
    <t>United States v. Morgan</t>
  </si>
  <si>
    <t>307 US 183</t>
  </si>
  <si>
    <t>United States v. Powers et al. II</t>
  </si>
  <si>
    <t>307 US 214</t>
  </si>
  <si>
    <t>O'Malley v. Woodrough</t>
  </si>
  <si>
    <t>307 US 277</t>
  </si>
  <si>
    <t>United States v. One 1936 Model Ford</t>
  </si>
  <si>
    <t>307 US 219</t>
  </si>
  <si>
    <t>Perkins, Secretary of Labor v. Elg</t>
  </si>
  <si>
    <t>307 US 325</t>
  </si>
  <si>
    <t>Southern Pac. Co. v. United States</t>
  </si>
  <si>
    <t>307 US 393</t>
  </si>
  <si>
    <t>H.P. Hood &amp; Sons v. United States</t>
  </si>
  <si>
    <t>307 US 588</t>
  </si>
  <si>
    <t>United States v. Rock-Royal Corp et al.</t>
  </si>
  <si>
    <t>307 US 533</t>
  </si>
  <si>
    <t>Case v. Los Angeles Lumber Products Co.</t>
  </si>
  <si>
    <t>308 US 106</t>
  </si>
  <si>
    <t>F.H.E. Oil Co. v. Helvering, Commissioner of Internal Revenue</t>
  </si>
  <si>
    <t>308 US 104</t>
  </si>
  <si>
    <t>Helvering, Comissioner of Internal Revenue v. Wilshire Oil Co.</t>
  </si>
  <si>
    <t>308 US 90</t>
  </si>
  <si>
    <t>Pittman v. Home Owners Loan Corp. of Washington, DC</t>
  </si>
  <si>
    <t>308 US 21</t>
  </si>
  <si>
    <t>Rasquin, Collector of Internal Revenue v. Humphreys</t>
  </si>
  <si>
    <t>308 US 54</t>
  </si>
  <si>
    <t>Sandford's Estate v. Commissioner of Internal Revenue</t>
  </si>
  <si>
    <t>308 US 39</t>
  </si>
  <si>
    <t>Valvoline Oil Co. v. United States</t>
  </si>
  <si>
    <t>308 US 141</t>
  </si>
  <si>
    <t>Bruno v. United States</t>
  </si>
  <si>
    <t>308 US 287</t>
  </si>
  <si>
    <t>Danforth v. United States</t>
  </si>
  <si>
    <t>308 US 271</t>
  </si>
  <si>
    <t>Helvering, Comissioner of Internal Revenue v. F &amp; R Lazarus Co.</t>
  </si>
  <si>
    <t>308 US 252</t>
  </si>
  <si>
    <t>NLRB v. Newport News Shipbuilding &amp; Dry Dock Co.</t>
  </si>
  <si>
    <t>308 US 241</t>
  </si>
  <si>
    <t>Union Stock Yard &amp; Transit Co. of Chicago v. United States</t>
  </si>
  <si>
    <t>308 US 213</t>
  </si>
  <si>
    <t>United States v. Borden Co.</t>
  </si>
  <si>
    <t>308 US 188</t>
  </si>
  <si>
    <t>United States v. Lowden</t>
  </si>
  <si>
    <t>308 US 225</t>
  </si>
  <si>
    <t>United States v. Sponenbarger et al.</t>
  </si>
  <si>
    <t>308 US 256</t>
  </si>
  <si>
    <t>Nardone et al. v. United States</t>
  </si>
  <si>
    <t>308 US 338</t>
  </si>
  <si>
    <t>Weiss et al. v. United States</t>
  </si>
  <si>
    <t>308 US 321</t>
  </si>
  <si>
    <t>Board of Commissioners of Jackson County, Kansas v. United States</t>
  </si>
  <si>
    <t>308 US 343</t>
  </si>
  <si>
    <t>Case name</t>
  </si>
  <si>
    <t>Case citation</t>
  </si>
  <si>
    <t>Date of decision</t>
  </si>
  <si>
    <t>Title/affiliation of attorney</t>
  </si>
  <si>
    <t>Status of brief</t>
  </si>
  <si>
    <t>Number of LH Citations</t>
  </si>
  <si>
    <t>Br. Of Appellee</t>
  </si>
  <si>
    <t>Br. Of Respondent</t>
  </si>
  <si>
    <t>Br. Of Petitioner</t>
  </si>
  <si>
    <t>Br. Of Appellant</t>
  </si>
  <si>
    <t>?</t>
  </si>
  <si>
    <t xml:space="preserve">Br. Of Amicus </t>
  </si>
  <si>
    <t>Includes H. Ex. Doc cites</t>
  </si>
  <si>
    <t>"the Act of June 25, 1938 (Private, No. 751, 75th Cong., 3d Sess.)"</t>
  </si>
  <si>
    <t>Includes Ex. Doc.</t>
  </si>
  <si>
    <t>Br. Of Amicus</t>
  </si>
  <si>
    <t>(Sen. Comm. Print Comparison of S. 2961, 73d Cong., and S. 1958, 74th Cong., p. 27):</t>
  </si>
  <si>
    <t>govt wins</t>
  </si>
  <si>
    <t>govt loses</t>
  </si>
  <si>
    <t>govt wins except on 1 issue that it concedes</t>
  </si>
  <si>
    <t>winner unclear</t>
  </si>
  <si>
    <t>govt wins (recommended reversal)</t>
  </si>
  <si>
    <t>Number of LH Citations in Appendix</t>
  </si>
  <si>
    <t>not in Gale; found and processed in hard copy</t>
  </si>
  <si>
    <t>[we don't count the initial brief, since the case was reargued and decided after that]</t>
  </si>
  <si>
    <t>Br. Of Petitioner (No. 180)</t>
  </si>
  <si>
    <t>Br. Of Petitioner (No. 309)</t>
  </si>
  <si>
    <t>Br. Of Appellant (No. 286)</t>
  </si>
  <si>
    <t>Br. Of Petitioner (No. 416)</t>
  </si>
  <si>
    <t>Br. Of Petitioner on Reargument (No. 10)</t>
  </si>
  <si>
    <t>*this opinion covers No. 454 and No. 455, but the federal briefs we found seem to cover only No. 454, and we were unable to find federal briefs for No. 455</t>
  </si>
  <si>
    <t>*this opinion covers No. 772, 809, and 865, but the federal brief we found seems to cover only No. 772 and 809, and we were unable to find a federal brief for No. 865</t>
  </si>
  <si>
    <t>found in hard copy</t>
  </si>
  <si>
    <t>Br.</t>
  </si>
  <si>
    <t>inf</t>
  </si>
  <si>
    <t>both 0</t>
  </si>
  <si>
    <t>95th</t>
  </si>
  <si>
    <t>50th</t>
  </si>
  <si>
    <t>90th</t>
  </si>
  <si>
    <t>85th</t>
  </si>
  <si>
    <t>80th</t>
  </si>
  <si>
    <t>75th</t>
  </si>
  <si>
    <t>70th</t>
  </si>
  <si>
    <t>65th</t>
  </si>
  <si>
    <t>60th</t>
  </si>
  <si>
    <t>55th</t>
  </si>
  <si>
    <t>United States v. Powers et al.</t>
  </si>
  <si>
    <t>305 US 527</t>
  </si>
  <si>
    <t>Fed Cites in Cases, In order from most to least (see this SS, column H)</t>
  </si>
  <si>
    <t>Non-Fed Cites in Cases, In order from most to least (see SS 5-2b, column H)</t>
  </si>
  <si>
    <t>Total LH Cites (Body + Appx) (for whole case, not just one brief)</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</si>
</sst>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color theme="1"/>
      <name val="Calibri"/>
      <family val="2"/>
      <scheme val="minor"/>
    </font>
    <font>
      <b/>
      <sz val="12"/>
      <color theme="1"/>
      <name val="Calibri"/>
      <family val="2"/>
      <scheme val="minor"/>
    </font>
    <font>
      <sz val="12"/>
      <color rgb="FF000000"/>
      <name val="Calibri"/>
      <family val="2"/>
      <scheme val="minor"/>
    </font>
    <font>
      <u/>
      <sz val="12"/>
      <color theme="10"/>
      <name val="Calibri"/>
      <family val="2"/>
      <scheme val="minor"/>
    </font>
    <font>
      <u/>
      <sz val="12"/>
      <color theme="11"/>
      <name val="Calibri"/>
      <family val="2"/>
      <scheme val="minor"/>
    </font>
    <font>
      <sz val="11"/>
      <color theme="1"/>
      <name val="Calibri"/>
      <family val="2"/>
      <scheme val="minor"/>
    </font>
    <font>
      <sz val="12"/>
      <color theme="1"/>
      <name val="Calibri"/>
      <family val="2"/>
      <scheme val="minor"/>
    </font>
  </fonts>
  <fills count="4">
    <fill>
      <patternFill patternType="none"/>
    </fill>
    <fill>
      <patternFill patternType="gray125"/>
    </fill>
    <fill>
      <patternFill patternType="solid">
        <fgColor rgb="FFFF0000"/>
        <bgColor indexed="64"/>
      </patternFill>
    </fill>
    <fill>
      <patternFill patternType="solid">
        <fgColor theme="0" tint="-0.249977111117893"/>
        <bgColor indexed="64"/>
      </patternFill>
    </fill>
  </fills>
  <borders count="1">
    <border>
      <left/>
      <right/>
      <top/>
      <bottom/>
      <diagonal/>
    </border>
  </borders>
  <cellStyleXfs count="482">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9" fontId="6" fillId="0" borderId="0" applyFont="0" applyFill="0" applyBorder="0" applyAlignment="0" applyProtection="0"/>
  </cellStyleXfs>
  <cellXfs count="19">
    <xf numFmtId="0" fontId="0" fillId="0" borderId="0" xfId="0"/>
    <xf numFmtId="0" fontId="2" fillId="0" borderId="0" xfId="0" applyFont="1"/>
    <xf numFmtId="14" fontId="0" fillId="0" borderId="0" xfId="0" applyNumberFormat="1"/>
    <xf numFmtId="0" fontId="0" fillId="0" borderId="0" xfId="0" applyFont="1"/>
    <xf numFmtId="0" fontId="1" fillId="0" borderId="0" xfId="0" applyFont="1"/>
    <xf numFmtId="0" fontId="0" fillId="0" borderId="0" xfId="0" applyFill="1"/>
    <xf numFmtId="0" fontId="2" fillId="0" borderId="0" xfId="0" applyFont="1" applyFill="1"/>
    <xf numFmtId="14" fontId="0" fillId="0" borderId="0" xfId="0" applyNumberFormat="1" applyFill="1"/>
    <xf numFmtId="0" fontId="0" fillId="2" borderId="0" xfId="0" applyFill="1"/>
    <xf numFmtId="0" fontId="2" fillId="2" borderId="0" xfId="0" applyFont="1" applyFill="1"/>
    <xf numFmtId="14" fontId="0" fillId="2" borderId="0" xfId="0" applyNumberFormat="1" applyFill="1"/>
    <xf numFmtId="0" fontId="0" fillId="0" borderId="0" xfId="0" applyFont="1" applyFill="1"/>
    <xf numFmtId="9" fontId="1" fillId="0" borderId="0" xfId="481" applyFont="1"/>
    <xf numFmtId="9" fontId="0" fillId="0" borderId="0" xfId="481" applyFont="1"/>
    <xf numFmtId="9" fontId="0" fillId="0" borderId="0" xfId="481" applyFont="1" applyFill="1"/>
    <xf numFmtId="1" fontId="0" fillId="0" borderId="0" xfId="0" applyNumberFormat="1"/>
    <xf numFmtId="0" fontId="1" fillId="3" borderId="0" xfId="0" applyFont="1" applyFill="1"/>
    <xf numFmtId="0" fontId="0" fillId="3" borderId="0" xfId="0" applyFill="1"/>
    <xf numFmtId="0" fontId="5" fillId="3" borderId="0" xfId="0" applyFont="1" applyFill="1"/>
  </cellXfs>
  <cellStyles count="48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Normal" xfId="0" builtinId="0"/>
    <cellStyle name="Percent" xfId="481"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62"/>
  <sheetViews>
    <sheetView tabSelected="1" topLeftCell="F1" workbookViewId="0">
      <selection activeCell="G6" sqref="G6"/>
    </sheetView>
  </sheetViews>
  <sheetFormatPr defaultColWidth="11" defaultRowHeight="15.75" x14ac:dyDescent="0.25"/>
  <cols>
    <col min="1" max="1" width="41.875" customWidth="1"/>
    <col min="4" max="4" width="11" customWidth="1"/>
    <col min="5" max="5" width="13" customWidth="1"/>
    <col min="6" max="7" width="11" style="17"/>
    <col min="18" max="18" width="11" style="13"/>
  </cols>
  <sheetData>
    <row r="1" spans="1:39" s="4" customFormat="1" x14ac:dyDescent="0.25">
      <c r="A1" s="4" t="s">
        <v>124</v>
      </c>
      <c r="B1" s="4" t="s">
        <v>125</v>
      </c>
      <c r="C1" s="4" t="s">
        <v>126</v>
      </c>
      <c r="D1" s="4" t="s">
        <v>127</v>
      </c>
      <c r="E1" s="4" t="s">
        <v>128</v>
      </c>
      <c r="F1" s="16" t="s">
        <v>129</v>
      </c>
      <c r="G1" s="16" t="s">
        <v>146</v>
      </c>
      <c r="H1" s="4" t="s">
        <v>174</v>
      </c>
      <c r="P1" s="4" t="s">
        <v>172</v>
      </c>
      <c r="Q1" s="4" t="s">
        <v>173</v>
      </c>
      <c r="R1" s="12"/>
    </row>
    <row r="2" spans="1:39" x14ac:dyDescent="0.25">
      <c r="A2" t="s">
        <v>116</v>
      </c>
      <c r="B2" t="s">
        <v>117</v>
      </c>
      <c r="C2" s="2">
        <v>14583</v>
      </c>
      <c r="D2" t="s">
        <v>2</v>
      </c>
      <c r="E2" t="s">
        <v>132</v>
      </c>
      <c r="F2" s="17">
        <v>75</v>
      </c>
      <c r="G2" s="17">
        <v>6</v>
      </c>
      <c r="H2">
        <f>81+58</f>
        <v>139</v>
      </c>
      <c r="I2" t="s">
        <v>141</v>
      </c>
      <c r="P2">
        <v>139</v>
      </c>
      <c r="Q2">
        <v>443</v>
      </c>
      <c r="R2" s="13">
        <f t="shared" ref="R2:R4" si="0">(P2-Q2)/Q2</f>
        <v>-0.68623024830699775</v>
      </c>
      <c r="T2">
        <v>1</v>
      </c>
      <c r="V2">
        <f>61/20</f>
        <v>3.05</v>
      </c>
      <c r="W2">
        <v>1</v>
      </c>
      <c r="X2" s="15">
        <f>V2*W2</f>
        <v>3.05</v>
      </c>
    </row>
    <row r="3" spans="1:39" x14ac:dyDescent="0.25">
      <c r="A3" t="s">
        <v>112</v>
      </c>
      <c r="B3" s="1" t="s">
        <v>113</v>
      </c>
      <c r="C3" s="2">
        <v>14583</v>
      </c>
      <c r="D3" t="s">
        <v>2</v>
      </c>
      <c r="E3" t="s">
        <v>133</v>
      </c>
      <c r="F3" s="17">
        <v>28</v>
      </c>
      <c r="G3" s="17">
        <v>0</v>
      </c>
      <c r="H3">
        <f t="shared" ref="H3:H29" si="1">SUM(F3:G3)</f>
        <v>28</v>
      </c>
      <c r="I3" t="s">
        <v>143</v>
      </c>
      <c r="P3">
        <v>28</v>
      </c>
      <c r="Q3">
        <v>180</v>
      </c>
      <c r="R3" s="13">
        <f t="shared" si="0"/>
        <v>-0.84444444444444444</v>
      </c>
      <c r="T3">
        <v>2</v>
      </c>
      <c r="V3">
        <f t="shared" ref="V3:V21" si="2">61/20</f>
        <v>3.05</v>
      </c>
      <c r="W3">
        <v>2</v>
      </c>
      <c r="X3" s="15">
        <f t="shared" ref="X3:X21" si="3">V3*W3</f>
        <v>6.1</v>
      </c>
    </row>
    <row r="4" spans="1:39" x14ac:dyDescent="0.25">
      <c r="A4" t="s">
        <v>94</v>
      </c>
      <c r="B4" t="s">
        <v>95</v>
      </c>
      <c r="C4" s="2">
        <v>14555</v>
      </c>
      <c r="D4" t="s">
        <v>2</v>
      </c>
      <c r="E4" t="s">
        <v>131</v>
      </c>
      <c r="F4" s="17">
        <v>26</v>
      </c>
      <c r="G4" s="17">
        <v>0</v>
      </c>
      <c r="H4">
        <f t="shared" si="1"/>
        <v>26</v>
      </c>
      <c r="I4" t="s">
        <v>141</v>
      </c>
      <c r="P4">
        <v>26</v>
      </c>
      <c r="Q4">
        <v>38</v>
      </c>
      <c r="R4" s="13">
        <f t="shared" si="0"/>
        <v>-0.31578947368421051</v>
      </c>
      <c r="S4" t="s">
        <v>160</v>
      </c>
      <c r="T4">
        <v>3</v>
      </c>
      <c r="V4">
        <f t="shared" si="2"/>
        <v>3.05</v>
      </c>
      <c r="W4">
        <v>3</v>
      </c>
      <c r="X4" s="15">
        <f t="shared" si="3"/>
        <v>9.1499999999999986</v>
      </c>
    </row>
    <row r="5" spans="1:39" x14ac:dyDescent="0.25">
      <c r="A5" t="s">
        <v>120</v>
      </c>
      <c r="B5" t="s">
        <v>121</v>
      </c>
      <c r="C5" s="2">
        <v>14590</v>
      </c>
      <c r="D5" t="s">
        <v>2</v>
      </c>
      <c r="E5" t="s">
        <v>131</v>
      </c>
      <c r="F5" s="17">
        <v>24</v>
      </c>
      <c r="G5" s="17">
        <v>0</v>
      </c>
      <c r="H5">
        <f t="shared" si="1"/>
        <v>24</v>
      </c>
      <c r="I5" t="s">
        <v>142</v>
      </c>
      <c r="P5">
        <v>24</v>
      </c>
      <c r="Q5">
        <v>19</v>
      </c>
      <c r="R5" s="13">
        <f>(P5-Q5)/Q5</f>
        <v>0.26315789473684209</v>
      </c>
      <c r="T5">
        <v>4</v>
      </c>
      <c r="V5">
        <f t="shared" si="2"/>
        <v>3.05</v>
      </c>
      <c r="W5">
        <v>4</v>
      </c>
      <c r="X5" s="15">
        <f t="shared" si="3"/>
        <v>12.2</v>
      </c>
    </row>
    <row r="6" spans="1:39" x14ac:dyDescent="0.25">
      <c r="A6" t="s">
        <v>57</v>
      </c>
      <c r="B6" s="1" t="s">
        <v>58</v>
      </c>
      <c r="C6" s="2">
        <v>14352</v>
      </c>
      <c r="D6" t="s">
        <v>2</v>
      </c>
      <c r="E6" t="s">
        <v>132</v>
      </c>
      <c r="F6" s="17">
        <v>20</v>
      </c>
      <c r="G6" s="17">
        <v>0</v>
      </c>
      <c r="H6">
        <f t="shared" si="1"/>
        <v>20</v>
      </c>
      <c r="I6" t="s">
        <v>142</v>
      </c>
      <c r="P6">
        <v>20</v>
      </c>
      <c r="Q6">
        <v>15</v>
      </c>
      <c r="R6" s="13">
        <f t="shared" ref="R6:R35" si="4">(P6-Q6)/Q6</f>
        <v>0.33333333333333331</v>
      </c>
      <c r="T6">
        <v>5</v>
      </c>
      <c r="V6">
        <f t="shared" si="2"/>
        <v>3.05</v>
      </c>
      <c r="W6">
        <v>5</v>
      </c>
      <c r="X6" s="15">
        <f t="shared" si="3"/>
        <v>15.25</v>
      </c>
    </row>
    <row r="7" spans="1:39" x14ac:dyDescent="0.25">
      <c r="A7" t="s">
        <v>88</v>
      </c>
      <c r="B7" s="1" t="s">
        <v>89</v>
      </c>
      <c r="C7" s="2">
        <v>14555</v>
      </c>
      <c r="D7" t="s">
        <v>2</v>
      </c>
      <c r="E7" t="s">
        <v>139</v>
      </c>
      <c r="F7" s="17">
        <v>19</v>
      </c>
      <c r="G7" s="17">
        <v>0</v>
      </c>
      <c r="H7">
        <f t="shared" si="1"/>
        <v>19</v>
      </c>
      <c r="I7" s="3" t="s">
        <v>145</v>
      </c>
      <c r="J7" s="3"/>
      <c r="K7" s="3"/>
      <c r="L7" s="3"/>
      <c r="M7" s="3"/>
      <c r="N7" s="3"/>
      <c r="O7" s="3"/>
      <c r="P7" s="3">
        <v>19</v>
      </c>
      <c r="Q7" s="3">
        <v>13</v>
      </c>
      <c r="R7" s="13">
        <f t="shared" si="4"/>
        <v>0.46153846153846156</v>
      </c>
      <c r="S7" s="3" t="s">
        <v>162</v>
      </c>
      <c r="T7">
        <v>6</v>
      </c>
      <c r="U7" s="3"/>
      <c r="V7">
        <f t="shared" si="2"/>
        <v>3.05</v>
      </c>
      <c r="W7">
        <v>6</v>
      </c>
      <c r="X7" s="15">
        <f t="shared" si="3"/>
        <v>18.299999999999997</v>
      </c>
      <c r="Y7" s="3"/>
      <c r="Z7" s="3"/>
      <c r="AA7" s="3"/>
      <c r="AB7" s="3"/>
      <c r="AC7" s="3"/>
      <c r="AD7" s="3"/>
      <c r="AE7" s="3"/>
      <c r="AF7" s="3"/>
      <c r="AG7" s="3"/>
      <c r="AH7" s="3"/>
      <c r="AI7" s="3"/>
      <c r="AJ7" s="3"/>
      <c r="AK7" s="3"/>
      <c r="AL7" s="3"/>
      <c r="AM7" s="3"/>
    </row>
    <row r="8" spans="1:39" x14ac:dyDescent="0.25">
      <c r="A8" t="s">
        <v>59</v>
      </c>
      <c r="B8" s="1" t="s">
        <v>60</v>
      </c>
      <c r="C8" s="2">
        <v>14352</v>
      </c>
      <c r="D8" t="s">
        <v>2</v>
      </c>
      <c r="E8" t="s">
        <v>130</v>
      </c>
      <c r="F8" s="17">
        <v>15</v>
      </c>
      <c r="G8" s="17">
        <v>3</v>
      </c>
      <c r="H8">
        <f t="shared" si="1"/>
        <v>18</v>
      </c>
      <c r="I8" t="s">
        <v>141</v>
      </c>
      <c r="P8">
        <v>18</v>
      </c>
      <c r="Q8">
        <v>11</v>
      </c>
      <c r="R8" s="13">
        <f t="shared" si="4"/>
        <v>0.63636363636363635</v>
      </c>
      <c r="T8">
        <v>7</v>
      </c>
      <c r="V8">
        <f t="shared" si="2"/>
        <v>3.05</v>
      </c>
      <c r="W8">
        <v>7</v>
      </c>
      <c r="X8" s="15">
        <f t="shared" si="3"/>
        <v>21.349999999999998</v>
      </c>
    </row>
    <row r="9" spans="1:39" x14ac:dyDescent="0.25">
      <c r="A9" t="s">
        <v>63</v>
      </c>
      <c r="B9" s="1" t="s">
        <v>64</v>
      </c>
      <c r="C9" s="2">
        <v>14352</v>
      </c>
      <c r="D9" t="s">
        <v>2</v>
      </c>
      <c r="E9" t="s">
        <v>130</v>
      </c>
      <c r="F9" s="17">
        <v>17</v>
      </c>
      <c r="G9" s="17">
        <v>0</v>
      </c>
      <c r="H9">
        <f t="shared" si="1"/>
        <v>17</v>
      </c>
      <c r="I9" t="s">
        <v>141</v>
      </c>
      <c r="P9">
        <v>17</v>
      </c>
      <c r="Q9">
        <v>9</v>
      </c>
      <c r="R9" s="13">
        <f t="shared" si="4"/>
        <v>0.88888888888888884</v>
      </c>
      <c r="T9">
        <v>8</v>
      </c>
      <c r="V9">
        <f t="shared" si="2"/>
        <v>3.05</v>
      </c>
      <c r="W9">
        <v>8</v>
      </c>
      <c r="X9" s="15">
        <f t="shared" si="3"/>
        <v>24.4</v>
      </c>
    </row>
    <row r="10" spans="1:39" x14ac:dyDescent="0.25">
      <c r="A10" t="s">
        <v>98</v>
      </c>
      <c r="B10" t="s">
        <v>99</v>
      </c>
      <c r="C10" s="2">
        <v>14555</v>
      </c>
      <c r="D10" t="s">
        <v>2</v>
      </c>
      <c r="E10" t="s">
        <v>132</v>
      </c>
      <c r="F10" s="17">
        <v>16</v>
      </c>
      <c r="G10" s="17">
        <v>0</v>
      </c>
      <c r="H10">
        <f t="shared" si="1"/>
        <v>16</v>
      </c>
      <c r="I10" t="s">
        <v>141</v>
      </c>
      <c r="P10">
        <v>16</v>
      </c>
      <c r="Q10">
        <v>8</v>
      </c>
      <c r="R10" s="13">
        <f t="shared" si="4"/>
        <v>1</v>
      </c>
      <c r="S10" t="s">
        <v>163</v>
      </c>
      <c r="T10">
        <v>9</v>
      </c>
      <c r="V10">
        <f t="shared" si="2"/>
        <v>3.05</v>
      </c>
      <c r="W10">
        <v>9</v>
      </c>
      <c r="X10" s="15">
        <f t="shared" si="3"/>
        <v>27.45</v>
      </c>
    </row>
    <row r="11" spans="1:39" s="5" customFormat="1" x14ac:dyDescent="0.25">
      <c r="A11" s="5" t="s">
        <v>96</v>
      </c>
      <c r="B11" s="5" t="s">
        <v>97</v>
      </c>
      <c r="C11" s="7">
        <v>14555</v>
      </c>
      <c r="D11" s="5" t="s">
        <v>2</v>
      </c>
      <c r="E11" s="5" t="s">
        <v>157</v>
      </c>
      <c r="F11" s="17">
        <v>16</v>
      </c>
      <c r="G11" s="17">
        <v>0</v>
      </c>
      <c r="H11">
        <f t="shared" si="1"/>
        <v>16</v>
      </c>
      <c r="I11" s="5" t="s">
        <v>156</v>
      </c>
      <c r="P11" s="5">
        <v>16</v>
      </c>
      <c r="Q11" s="5">
        <v>8</v>
      </c>
      <c r="R11" s="13">
        <f t="shared" si="4"/>
        <v>1</v>
      </c>
      <c r="T11">
        <v>10</v>
      </c>
      <c r="V11">
        <f t="shared" si="2"/>
        <v>3.05</v>
      </c>
      <c r="W11">
        <v>10</v>
      </c>
      <c r="X11" s="15">
        <f t="shared" si="3"/>
        <v>30.5</v>
      </c>
    </row>
    <row r="12" spans="1:39" x14ac:dyDescent="0.25">
      <c r="A12" t="s">
        <v>100</v>
      </c>
      <c r="B12" s="1" t="s">
        <v>101</v>
      </c>
      <c r="C12" s="2">
        <v>14562</v>
      </c>
      <c r="D12" t="s">
        <v>2</v>
      </c>
      <c r="E12" t="s">
        <v>131</v>
      </c>
      <c r="F12" s="17">
        <v>8</v>
      </c>
      <c r="G12" s="17">
        <v>7</v>
      </c>
      <c r="H12">
        <f t="shared" si="1"/>
        <v>15</v>
      </c>
      <c r="I12" t="s">
        <v>141</v>
      </c>
      <c r="P12">
        <v>15</v>
      </c>
      <c r="Q12">
        <v>7</v>
      </c>
      <c r="R12" s="13">
        <f t="shared" si="4"/>
        <v>1.1428571428571428</v>
      </c>
      <c r="T12">
        <v>11</v>
      </c>
      <c r="V12">
        <f t="shared" si="2"/>
        <v>3.05</v>
      </c>
      <c r="W12">
        <v>11</v>
      </c>
      <c r="X12" s="15">
        <f t="shared" si="3"/>
        <v>33.549999999999997</v>
      </c>
    </row>
    <row r="13" spans="1:39" x14ac:dyDescent="0.25">
      <c r="A13" t="s">
        <v>16</v>
      </c>
      <c r="B13" s="1" t="s">
        <v>17</v>
      </c>
      <c r="C13" s="2">
        <v>14248</v>
      </c>
      <c r="D13" t="s">
        <v>2</v>
      </c>
      <c r="E13" t="s">
        <v>132</v>
      </c>
      <c r="F13" s="17">
        <v>0</v>
      </c>
      <c r="G13" s="17">
        <v>14</v>
      </c>
      <c r="H13">
        <f t="shared" si="1"/>
        <v>14</v>
      </c>
      <c r="I13" t="s">
        <v>142</v>
      </c>
      <c r="P13">
        <v>14</v>
      </c>
      <c r="Q13">
        <v>5</v>
      </c>
      <c r="R13" s="13">
        <f t="shared" si="4"/>
        <v>1.8</v>
      </c>
      <c r="S13" t="s">
        <v>164</v>
      </c>
      <c r="T13">
        <v>12</v>
      </c>
      <c r="V13">
        <f t="shared" si="2"/>
        <v>3.05</v>
      </c>
      <c r="W13">
        <v>12</v>
      </c>
      <c r="X13" s="15">
        <f t="shared" si="3"/>
        <v>36.599999999999994</v>
      </c>
    </row>
    <row r="14" spans="1:39" s="8" customFormat="1" x14ac:dyDescent="0.25">
      <c r="A14" s="8" t="s">
        <v>80</v>
      </c>
      <c r="B14" s="9" t="s">
        <v>81</v>
      </c>
      <c r="C14" s="10">
        <v>14394</v>
      </c>
      <c r="D14" s="8" t="s">
        <v>2</v>
      </c>
      <c r="E14" s="8" t="s">
        <v>132</v>
      </c>
      <c r="F14" s="17">
        <v>13</v>
      </c>
      <c r="G14" s="17">
        <v>0</v>
      </c>
      <c r="H14">
        <f t="shared" si="1"/>
        <v>13</v>
      </c>
      <c r="I14" s="8" t="s">
        <v>137</v>
      </c>
      <c r="J14" s="8" t="s">
        <v>142</v>
      </c>
      <c r="K14" s="8" t="s">
        <v>154</v>
      </c>
      <c r="N14" s="8" t="s">
        <v>138</v>
      </c>
      <c r="P14" s="5">
        <v>13</v>
      </c>
      <c r="Q14" s="5">
        <v>5</v>
      </c>
      <c r="R14" s="13">
        <f t="shared" si="4"/>
        <v>1.6</v>
      </c>
      <c r="S14" s="5"/>
      <c r="T14">
        <v>13</v>
      </c>
      <c r="U14" s="5"/>
      <c r="V14">
        <f t="shared" si="2"/>
        <v>3.05</v>
      </c>
      <c r="W14">
        <v>13</v>
      </c>
      <c r="X14" s="15">
        <f t="shared" si="3"/>
        <v>39.65</v>
      </c>
      <c r="Y14" s="5"/>
    </row>
    <row r="15" spans="1:39" x14ac:dyDescent="0.25">
      <c r="A15" t="s">
        <v>104</v>
      </c>
      <c r="B15" t="s">
        <v>105</v>
      </c>
      <c r="C15" s="2">
        <v>14583</v>
      </c>
      <c r="D15" t="s">
        <v>2</v>
      </c>
      <c r="E15" t="s">
        <v>131</v>
      </c>
      <c r="F15" s="17">
        <v>12</v>
      </c>
      <c r="G15" s="17">
        <v>0</v>
      </c>
      <c r="H15">
        <f t="shared" si="1"/>
        <v>12</v>
      </c>
      <c r="I15" s="3" t="s">
        <v>144</v>
      </c>
      <c r="J15" s="3"/>
      <c r="K15" s="3"/>
      <c r="L15" s="3"/>
      <c r="M15" s="3"/>
      <c r="N15" s="3"/>
      <c r="O15" s="3"/>
      <c r="P15" s="11">
        <v>12</v>
      </c>
      <c r="Q15" s="11">
        <v>4</v>
      </c>
      <c r="R15" s="13">
        <f t="shared" si="4"/>
        <v>2</v>
      </c>
      <c r="S15" s="11"/>
      <c r="T15">
        <v>14</v>
      </c>
      <c r="U15" s="11"/>
      <c r="V15">
        <f t="shared" si="2"/>
        <v>3.05</v>
      </c>
      <c r="W15">
        <v>14</v>
      </c>
      <c r="X15" s="15">
        <f t="shared" si="3"/>
        <v>42.699999999999996</v>
      </c>
      <c r="Y15" s="3"/>
      <c r="Z15" s="3"/>
      <c r="AA15" s="3"/>
      <c r="AB15" s="3"/>
      <c r="AC15" s="3"/>
      <c r="AD15" s="3"/>
      <c r="AE15" s="3"/>
      <c r="AF15" s="3"/>
      <c r="AG15" s="3"/>
      <c r="AH15" s="3"/>
      <c r="AI15" s="3"/>
      <c r="AJ15" s="3"/>
      <c r="AK15" s="3"/>
      <c r="AL15" s="3"/>
      <c r="AM15" s="3"/>
    </row>
    <row r="16" spans="1:39" x14ac:dyDescent="0.25">
      <c r="A16" t="s">
        <v>41</v>
      </c>
      <c r="B16" s="1" t="s">
        <v>42</v>
      </c>
      <c r="C16" s="2">
        <v>14303</v>
      </c>
      <c r="D16" t="s">
        <v>2</v>
      </c>
      <c r="E16" t="s">
        <v>132</v>
      </c>
      <c r="F16" s="17">
        <v>9</v>
      </c>
      <c r="G16" s="17">
        <v>0</v>
      </c>
      <c r="H16">
        <f t="shared" si="1"/>
        <v>9</v>
      </c>
      <c r="I16" t="s">
        <v>144</v>
      </c>
      <c r="P16" s="5">
        <v>9</v>
      </c>
      <c r="Q16" s="5">
        <v>4</v>
      </c>
      <c r="R16" s="13">
        <f t="shared" si="4"/>
        <v>1.25</v>
      </c>
      <c r="S16" s="5" t="s">
        <v>165</v>
      </c>
      <c r="T16">
        <v>15</v>
      </c>
      <c r="U16" s="5"/>
      <c r="V16">
        <f t="shared" si="2"/>
        <v>3.05</v>
      </c>
      <c r="W16">
        <v>15</v>
      </c>
      <c r="X16" s="15">
        <f t="shared" si="3"/>
        <v>45.75</v>
      </c>
    </row>
    <row r="17" spans="1:39" x14ac:dyDescent="0.25">
      <c r="A17" t="s">
        <v>114</v>
      </c>
      <c r="B17" s="1" t="s">
        <v>115</v>
      </c>
      <c r="C17" s="2">
        <v>14583</v>
      </c>
      <c r="D17" t="s">
        <v>2</v>
      </c>
      <c r="E17" t="s">
        <v>133</v>
      </c>
      <c r="F17" s="17">
        <v>9</v>
      </c>
      <c r="G17" s="17" t="s">
        <v>134</v>
      </c>
      <c r="H17">
        <f t="shared" si="1"/>
        <v>9</v>
      </c>
      <c r="I17" t="s">
        <v>141</v>
      </c>
      <c r="P17" s="5">
        <v>9</v>
      </c>
      <c r="Q17" s="5">
        <v>4</v>
      </c>
      <c r="R17" s="13">
        <f t="shared" si="4"/>
        <v>1.25</v>
      </c>
      <c r="S17" s="5"/>
      <c r="T17">
        <v>16</v>
      </c>
      <c r="U17" s="5"/>
      <c r="V17">
        <f t="shared" si="2"/>
        <v>3.05</v>
      </c>
      <c r="W17">
        <v>16</v>
      </c>
      <c r="X17" s="15">
        <f t="shared" si="3"/>
        <v>48.8</v>
      </c>
    </row>
    <row r="18" spans="1:39" x14ac:dyDescent="0.25">
      <c r="A18" t="s">
        <v>37</v>
      </c>
      <c r="B18" s="1" t="s">
        <v>38</v>
      </c>
      <c r="C18" s="2">
        <v>14303</v>
      </c>
      <c r="D18" t="s">
        <v>2</v>
      </c>
      <c r="E18" t="s">
        <v>131</v>
      </c>
      <c r="F18" s="17">
        <v>8</v>
      </c>
      <c r="G18" s="17">
        <v>0</v>
      </c>
      <c r="H18">
        <f t="shared" si="1"/>
        <v>8</v>
      </c>
      <c r="I18" t="s">
        <v>142</v>
      </c>
      <c r="P18" s="5">
        <v>8</v>
      </c>
      <c r="Q18" s="5">
        <v>3</v>
      </c>
      <c r="R18" s="13">
        <f t="shared" si="4"/>
        <v>1.6666666666666667</v>
      </c>
      <c r="S18" s="5"/>
      <c r="T18">
        <v>17</v>
      </c>
      <c r="U18" s="5"/>
      <c r="V18">
        <f t="shared" si="2"/>
        <v>3.05</v>
      </c>
      <c r="W18">
        <v>17</v>
      </c>
      <c r="X18" s="15">
        <f t="shared" si="3"/>
        <v>51.849999999999994</v>
      </c>
    </row>
    <row r="19" spans="1:39" x14ac:dyDescent="0.25">
      <c r="A19" t="s">
        <v>82</v>
      </c>
      <c r="B19" s="1" t="s">
        <v>83</v>
      </c>
      <c r="C19" s="2">
        <v>14394</v>
      </c>
      <c r="D19" t="s">
        <v>2</v>
      </c>
      <c r="E19" t="s">
        <v>131</v>
      </c>
      <c r="F19" s="17">
        <v>7</v>
      </c>
      <c r="G19" s="17">
        <v>0</v>
      </c>
      <c r="H19">
        <f t="shared" si="1"/>
        <v>7</v>
      </c>
      <c r="I19" t="s">
        <v>141</v>
      </c>
      <c r="P19" s="5">
        <v>7</v>
      </c>
      <c r="Q19" s="5">
        <v>3</v>
      </c>
      <c r="R19" s="13">
        <f t="shared" si="4"/>
        <v>1.3333333333333333</v>
      </c>
      <c r="S19" s="5" t="s">
        <v>166</v>
      </c>
      <c r="T19">
        <v>18</v>
      </c>
      <c r="U19" s="5"/>
      <c r="V19">
        <f t="shared" si="2"/>
        <v>3.05</v>
      </c>
      <c r="W19">
        <v>18</v>
      </c>
      <c r="X19" s="15">
        <f t="shared" si="3"/>
        <v>54.9</v>
      </c>
    </row>
    <row r="20" spans="1:39" x14ac:dyDescent="0.25">
      <c r="A20" t="s">
        <v>108</v>
      </c>
      <c r="B20" s="1" t="s">
        <v>109</v>
      </c>
      <c r="C20" s="2">
        <v>14583</v>
      </c>
      <c r="D20" t="s">
        <v>2</v>
      </c>
      <c r="E20" t="s">
        <v>132</v>
      </c>
      <c r="F20" s="17">
        <v>7</v>
      </c>
      <c r="G20" s="17" t="s">
        <v>134</v>
      </c>
      <c r="H20">
        <f t="shared" si="1"/>
        <v>7</v>
      </c>
      <c r="I20" t="s">
        <v>140</v>
      </c>
      <c r="J20" t="s">
        <v>141</v>
      </c>
      <c r="P20" s="5">
        <v>7</v>
      </c>
      <c r="Q20" s="5">
        <v>3</v>
      </c>
      <c r="R20" s="13">
        <f t="shared" si="4"/>
        <v>1.3333333333333333</v>
      </c>
      <c r="S20" s="5"/>
      <c r="T20">
        <v>19</v>
      </c>
      <c r="U20" s="5"/>
      <c r="V20">
        <f t="shared" si="2"/>
        <v>3.05</v>
      </c>
      <c r="W20">
        <v>19</v>
      </c>
      <c r="X20" s="15">
        <f t="shared" si="3"/>
        <v>57.949999999999996</v>
      </c>
    </row>
    <row r="21" spans="1:39" x14ac:dyDescent="0.25">
      <c r="A21" t="s">
        <v>10</v>
      </c>
      <c r="B21" s="1" t="s">
        <v>11</v>
      </c>
      <c r="C21" s="2">
        <v>14248</v>
      </c>
      <c r="D21" t="s">
        <v>2</v>
      </c>
      <c r="E21" t="s">
        <v>131</v>
      </c>
      <c r="F21" s="17">
        <v>2</v>
      </c>
      <c r="G21" s="17">
        <v>4</v>
      </c>
      <c r="H21">
        <f t="shared" si="1"/>
        <v>6</v>
      </c>
      <c r="P21" s="5">
        <v>6</v>
      </c>
      <c r="Q21" s="5">
        <v>3</v>
      </c>
      <c r="R21" s="13">
        <f t="shared" si="4"/>
        <v>1</v>
      </c>
      <c r="S21" s="5"/>
      <c r="T21">
        <v>20</v>
      </c>
      <c r="U21" s="5"/>
      <c r="V21">
        <f t="shared" si="2"/>
        <v>3.05</v>
      </c>
      <c r="W21">
        <v>20</v>
      </c>
      <c r="X21" s="15">
        <f t="shared" si="3"/>
        <v>61</v>
      </c>
    </row>
    <row r="22" spans="1:39" s="5" customFormat="1" x14ac:dyDescent="0.25">
      <c r="A22" s="5" t="s">
        <v>30</v>
      </c>
      <c r="B22" s="6" t="s">
        <v>31</v>
      </c>
      <c r="C22" s="7">
        <v>14275</v>
      </c>
      <c r="D22" s="5" t="s">
        <v>2</v>
      </c>
      <c r="E22" s="5" t="s">
        <v>131</v>
      </c>
      <c r="F22" s="17">
        <v>5</v>
      </c>
      <c r="G22" s="17">
        <v>1</v>
      </c>
      <c r="H22">
        <f t="shared" si="1"/>
        <v>6</v>
      </c>
      <c r="I22" s="5" t="s">
        <v>147</v>
      </c>
      <c r="P22" s="5">
        <v>6</v>
      </c>
      <c r="Q22" s="5">
        <v>2</v>
      </c>
      <c r="R22" s="13">
        <f t="shared" si="4"/>
        <v>2</v>
      </c>
      <c r="S22" s="5" t="s">
        <v>167</v>
      </c>
      <c r="T22">
        <v>21</v>
      </c>
    </row>
    <row r="23" spans="1:39" x14ac:dyDescent="0.25">
      <c r="A23" t="s">
        <v>67</v>
      </c>
      <c r="B23" s="1" t="s">
        <v>68</v>
      </c>
      <c r="C23" s="2">
        <v>14352</v>
      </c>
      <c r="D23" t="s">
        <v>69</v>
      </c>
      <c r="E23" t="s">
        <v>133</v>
      </c>
      <c r="F23" s="17">
        <v>6</v>
      </c>
      <c r="G23" s="17">
        <v>0</v>
      </c>
      <c r="H23">
        <f t="shared" si="1"/>
        <v>6</v>
      </c>
      <c r="I23" t="s">
        <v>141</v>
      </c>
      <c r="P23" s="5">
        <v>6</v>
      </c>
      <c r="Q23" s="5">
        <v>2</v>
      </c>
      <c r="R23" s="13">
        <f t="shared" si="4"/>
        <v>2</v>
      </c>
      <c r="S23" s="5"/>
      <c r="T23">
        <v>22</v>
      </c>
      <c r="U23" s="5"/>
    </row>
    <row r="24" spans="1:39" x14ac:dyDescent="0.25">
      <c r="A24" t="s">
        <v>14</v>
      </c>
      <c r="B24" s="1" t="s">
        <v>15</v>
      </c>
      <c r="C24" s="2">
        <v>14248</v>
      </c>
      <c r="D24" t="s">
        <v>2</v>
      </c>
      <c r="E24" t="s">
        <v>131</v>
      </c>
      <c r="F24" s="17">
        <v>4</v>
      </c>
      <c r="G24" s="17">
        <v>0</v>
      </c>
      <c r="H24">
        <f t="shared" si="1"/>
        <v>4</v>
      </c>
      <c r="P24" s="5">
        <v>4</v>
      </c>
      <c r="Q24" s="5">
        <v>2</v>
      </c>
      <c r="R24" s="13">
        <f t="shared" si="4"/>
        <v>1</v>
      </c>
      <c r="S24" s="5"/>
      <c r="T24">
        <v>23</v>
      </c>
      <c r="U24" s="5"/>
    </row>
    <row r="25" spans="1:39" x14ac:dyDescent="0.25">
      <c r="A25" t="s">
        <v>51</v>
      </c>
      <c r="B25" s="1" t="s">
        <v>52</v>
      </c>
      <c r="C25" s="2">
        <v>14331</v>
      </c>
      <c r="D25" t="s">
        <v>2</v>
      </c>
      <c r="E25" t="s">
        <v>131</v>
      </c>
      <c r="F25" s="17">
        <v>4</v>
      </c>
      <c r="G25" s="17">
        <v>0</v>
      </c>
      <c r="H25">
        <f t="shared" si="1"/>
        <v>4</v>
      </c>
      <c r="I25" s="3"/>
      <c r="J25" s="3"/>
      <c r="K25" s="3"/>
      <c r="L25" s="3"/>
      <c r="M25" s="3"/>
      <c r="N25" s="3"/>
      <c r="O25" s="3"/>
      <c r="P25" s="11">
        <v>4</v>
      </c>
      <c r="Q25" s="11">
        <v>2</v>
      </c>
      <c r="R25" s="13">
        <f t="shared" si="4"/>
        <v>1</v>
      </c>
      <c r="S25" s="11" t="s">
        <v>168</v>
      </c>
      <c r="T25">
        <v>24</v>
      </c>
      <c r="U25" s="11"/>
      <c r="V25" s="3"/>
      <c r="W25" s="3"/>
      <c r="X25" s="3"/>
      <c r="Y25" s="3"/>
      <c r="Z25" s="3"/>
      <c r="AA25" s="3"/>
      <c r="AB25" s="3"/>
      <c r="AC25" s="3"/>
      <c r="AD25" s="3"/>
      <c r="AE25" s="3"/>
      <c r="AF25" s="3"/>
      <c r="AG25" s="3"/>
      <c r="AH25" s="3"/>
      <c r="AI25" s="3"/>
      <c r="AJ25" s="3"/>
      <c r="AK25" s="3"/>
      <c r="AL25" s="3"/>
      <c r="AM25" s="3"/>
    </row>
    <row r="26" spans="1:39" x14ac:dyDescent="0.25">
      <c r="A26" t="s">
        <v>53</v>
      </c>
      <c r="B26" s="1" t="s">
        <v>54</v>
      </c>
      <c r="C26" s="2">
        <v>14352</v>
      </c>
      <c r="D26" t="s">
        <v>2</v>
      </c>
      <c r="E26" t="s">
        <v>131</v>
      </c>
      <c r="F26" s="17">
        <v>4</v>
      </c>
      <c r="G26" s="17">
        <v>0</v>
      </c>
      <c r="H26">
        <f t="shared" si="1"/>
        <v>4</v>
      </c>
      <c r="I26" t="s">
        <v>136</v>
      </c>
      <c r="J26" s="3"/>
      <c r="K26" s="3"/>
      <c r="L26" s="3"/>
      <c r="M26" s="3"/>
      <c r="N26" s="3"/>
      <c r="O26" s="3"/>
      <c r="P26" s="11">
        <v>4</v>
      </c>
      <c r="Q26" s="11">
        <v>1</v>
      </c>
      <c r="R26" s="13">
        <f t="shared" si="4"/>
        <v>3</v>
      </c>
      <c r="S26" s="11"/>
      <c r="T26">
        <v>25</v>
      </c>
      <c r="U26" s="11"/>
      <c r="V26" s="3"/>
      <c r="W26" s="3"/>
      <c r="X26" s="3"/>
      <c r="Y26" s="3"/>
      <c r="Z26" s="3"/>
      <c r="AA26" s="3"/>
      <c r="AB26" s="3"/>
      <c r="AC26" s="3"/>
      <c r="AD26" s="3"/>
      <c r="AE26" s="3"/>
      <c r="AF26" s="3"/>
      <c r="AG26" s="3"/>
      <c r="AH26" s="3"/>
      <c r="AI26" s="3"/>
      <c r="AJ26" s="3"/>
      <c r="AK26" s="3"/>
      <c r="AL26" s="3"/>
      <c r="AM26" s="3"/>
    </row>
    <row r="27" spans="1:39" x14ac:dyDescent="0.25">
      <c r="A27" t="s">
        <v>92</v>
      </c>
      <c r="B27" t="s">
        <v>93</v>
      </c>
      <c r="C27" s="2">
        <v>14555</v>
      </c>
      <c r="D27" t="s">
        <v>2</v>
      </c>
      <c r="E27" t="s">
        <v>132</v>
      </c>
      <c r="F27" s="17">
        <v>2</v>
      </c>
      <c r="G27" s="17">
        <v>2</v>
      </c>
      <c r="H27">
        <f t="shared" si="1"/>
        <v>4</v>
      </c>
      <c r="P27" s="5">
        <v>4</v>
      </c>
      <c r="Q27" s="5">
        <v>1</v>
      </c>
      <c r="R27" s="13">
        <f t="shared" si="4"/>
        <v>3</v>
      </c>
      <c r="S27" s="5"/>
      <c r="T27">
        <v>26</v>
      </c>
      <c r="U27" s="5"/>
    </row>
    <row r="28" spans="1:39" x14ac:dyDescent="0.25">
      <c r="A28" t="s">
        <v>18</v>
      </c>
      <c r="B28" t="s">
        <v>19</v>
      </c>
      <c r="C28" s="2">
        <v>14248</v>
      </c>
      <c r="D28" t="s">
        <v>2</v>
      </c>
      <c r="E28" t="s">
        <v>132</v>
      </c>
      <c r="F28" s="17">
        <v>3</v>
      </c>
      <c r="G28" s="17">
        <v>0</v>
      </c>
      <c r="H28">
        <f t="shared" si="1"/>
        <v>3</v>
      </c>
      <c r="P28" s="5">
        <v>3</v>
      </c>
      <c r="Q28" s="5">
        <v>1</v>
      </c>
      <c r="R28" s="13">
        <f t="shared" si="4"/>
        <v>2</v>
      </c>
      <c r="S28" s="5" t="s">
        <v>169</v>
      </c>
      <c r="T28">
        <v>27</v>
      </c>
      <c r="U28" s="5"/>
    </row>
    <row r="29" spans="1:39" x14ac:dyDescent="0.25">
      <c r="A29" t="s">
        <v>20</v>
      </c>
      <c r="B29" s="1" t="s">
        <v>21</v>
      </c>
      <c r="C29" s="2">
        <v>14275</v>
      </c>
      <c r="D29" t="s">
        <v>2</v>
      </c>
      <c r="E29" t="s">
        <v>131</v>
      </c>
      <c r="F29" s="17">
        <v>1</v>
      </c>
      <c r="G29" s="17">
        <v>2</v>
      </c>
      <c r="H29">
        <f t="shared" si="1"/>
        <v>3</v>
      </c>
      <c r="I29" s="3"/>
      <c r="J29" s="3"/>
      <c r="K29" s="3"/>
      <c r="L29" s="3"/>
      <c r="M29" s="3"/>
      <c r="N29" s="3"/>
      <c r="O29" s="3"/>
      <c r="P29" s="11">
        <v>3</v>
      </c>
      <c r="Q29" s="11">
        <v>1</v>
      </c>
      <c r="R29" s="13">
        <f t="shared" si="4"/>
        <v>2</v>
      </c>
      <c r="S29" s="11"/>
      <c r="T29">
        <v>28</v>
      </c>
      <c r="U29" s="11"/>
      <c r="V29" s="3"/>
      <c r="W29" s="3"/>
      <c r="X29" s="3"/>
      <c r="Y29" s="3"/>
      <c r="Z29" s="3"/>
      <c r="AA29" s="3"/>
      <c r="AB29" s="3"/>
      <c r="AC29" s="3"/>
      <c r="AD29" s="3"/>
      <c r="AE29" s="3"/>
      <c r="AF29" s="3"/>
      <c r="AG29" s="3"/>
      <c r="AH29" s="3"/>
      <c r="AI29" s="3"/>
      <c r="AJ29" s="3"/>
      <c r="AK29" s="3"/>
      <c r="AL29" s="3"/>
      <c r="AM29" s="3"/>
    </row>
    <row r="30" spans="1:39" x14ac:dyDescent="0.25">
      <c r="A30" t="s">
        <v>45</v>
      </c>
      <c r="B30" s="1" t="s">
        <v>46</v>
      </c>
      <c r="C30" s="2">
        <v>14303</v>
      </c>
      <c r="D30" t="s">
        <v>2</v>
      </c>
      <c r="E30" t="s">
        <v>152</v>
      </c>
      <c r="F30" s="17">
        <v>0</v>
      </c>
      <c r="G30" s="17">
        <v>0</v>
      </c>
      <c r="H30">
        <v>3</v>
      </c>
      <c r="P30" s="5">
        <v>3</v>
      </c>
      <c r="Q30" s="5">
        <v>1</v>
      </c>
      <c r="R30" s="13">
        <f t="shared" si="4"/>
        <v>2</v>
      </c>
      <c r="S30" s="5"/>
      <c r="T30">
        <v>29</v>
      </c>
      <c r="U30" s="5"/>
    </row>
    <row r="31" spans="1:39" x14ac:dyDescent="0.25">
      <c r="A31" t="s">
        <v>39</v>
      </c>
      <c r="B31" s="1" t="s">
        <v>40</v>
      </c>
      <c r="C31" s="2">
        <v>14303</v>
      </c>
      <c r="D31" t="s">
        <v>2</v>
      </c>
      <c r="E31" t="s">
        <v>132</v>
      </c>
      <c r="F31" s="17">
        <v>3</v>
      </c>
      <c r="G31" s="17">
        <v>0</v>
      </c>
      <c r="H31">
        <f>SUM(F31:G31)</f>
        <v>3</v>
      </c>
      <c r="P31" s="5">
        <v>3</v>
      </c>
      <c r="Q31" s="5">
        <v>1</v>
      </c>
      <c r="R31" s="13">
        <f t="shared" si="4"/>
        <v>2</v>
      </c>
      <c r="S31" s="5"/>
      <c r="T31">
        <v>30</v>
      </c>
      <c r="U31" s="5"/>
    </row>
    <row r="32" spans="1:39" x14ac:dyDescent="0.25">
      <c r="A32" t="s">
        <v>12</v>
      </c>
      <c r="B32" s="1" t="s">
        <v>13</v>
      </c>
      <c r="C32" s="2">
        <v>14248</v>
      </c>
      <c r="D32" t="s">
        <v>2</v>
      </c>
      <c r="E32" t="s">
        <v>132</v>
      </c>
      <c r="F32" s="17">
        <v>2</v>
      </c>
      <c r="G32" s="17">
        <v>0</v>
      </c>
      <c r="H32">
        <f>SUM(F32:G32)</f>
        <v>2</v>
      </c>
      <c r="P32" s="5">
        <v>2</v>
      </c>
      <c r="Q32" s="5">
        <v>1</v>
      </c>
      <c r="R32" s="13">
        <f t="shared" si="4"/>
        <v>1</v>
      </c>
      <c r="S32" s="5" t="s">
        <v>161</v>
      </c>
      <c r="T32">
        <v>31</v>
      </c>
      <c r="U32" s="5"/>
    </row>
    <row r="33" spans="1:64" x14ac:dyDescent="0.25">
      <c r="A33" t="s">
        <v>8</v>
      </c>
      <c r="B33" s="1" t="s">
        <v>9</v>
      </c>
      <c r="C33" s="2">
        <v>14248</v>
      </c>
      <c r="D33" t="s">
        <v>2</v>
      </c>
      <c r="E33" t="s">
        <v>149</v>
      </c>
      <c r="F33" s="17">
        <v>2</v>
      </c>
      <c r="G33" s="17">
        <v>0</v>
      </c>
      <c r="H33">
        <f>SUM(F33:G33)</f>
        <v>2</v>
      </c>
      <c r="P33" s="5">
        <v>2</v>
      </c>
      <c r="Q33" s="5">
        <v>1</v>
      </c>
      <c r="R33" s="13">
        <f t="shared" si="4"/>
        <v>1</v>
      </c>
      <c r="S33" s="5"/>
      <c r="T33">
        <v>32</v>
      </c>
      <c r="U33" s="5"/>
    </row>
    <row r="34" spans="1:64" x14ac:dyDescent="0.25">
      <c r="A34" t="s">
        <v>3</v>
      </c>
      <c r="B34" s="1" t="s">
        <v>4</v>
      </c>
      <c r="C34" s="2">
        <v>14248</v>
      </c>
      <c r="D34" t="s">
        <v>2</v>
      </c>
      <c r="E34" t="s">
        <v>130</v>
      </c>
      <c r="F34" s="17">
        <v>2</v>
      </c>
      <c r="G34" s="17" t="s">
        <v>134</v>
      </c>
      <c r="H34">
        <f>SUM(F34:G34)</f>
        <v>2</v>
      </c>
      <c r="I34" s="3"/>
      <c r="J34" s="3"/>
      <c r="K34" s="3"/>
      <c r="L34" s="3"/>
      <c r="M34" s="3"/>
      <c r="N34" s="3"/>
      <c r="O34" s="3"/>
      <c r="P34" s="11">
        <v>2</v>
      </c>
      <c r="Q34" s="11">
        <v>1</v>
      </c>
      <c r="R34" s="13">
        <f t="shared" si="4"/>
        <v>1</v>
      </c>
      <c r="S34" s="11"/>
      <c r="T34">
        <v>33</v>
      </c>
      <c r="U34" s="11"/>
      <c r="V34" s="3"/>
      <c r="W34" s="3"/>
      <c r="X34" s="3"/>
      <c r="Y34" s="3"/>
      <c r="Z34" s="3"/>
      <c r="AA34" s="3"/>
      <c r="AB34" s="3"/>
      <c r="AC34" s="3"/>
      <c r="AD34" s="3"/>
      <c r="AE34" s="3"/>
      <c r="AF34" s="3"/>
      <c r="AG34" s="3"/>
      <c r="AH34" s="3"/>
      <c r="AI34" s="3"/>
      <c r="AJ34" s="3"/>
      <c r="AK34" s="3"/>
      <c r="AL34" s="3"/>
      <c r="AM34" s="3"/>
    </row>
    <row r="35" spans="1:64" s="5" customFormat="1" x14ac:dyDescent="0.25">
      <c r="A35" s="5" t="s">
        <v>49</v>
      </c>
      <c r="B35" s="6" t="s">
        <v>50</v>
      </c>
      <c r="C35" s="7">
        <v>14303</v>
      </c>
      <c r="D35" s="5" t="s">
        <v>2</v>
      </c>
      <c r="E35" s="5" t="s">
        <v>132</v>
      </c>
      <c r="F35" s="17">
        <v>0</v>
      </c>
      <c r="G35" s="18">
        <v>2</v>
      </c>
      <c r="H35">
        <f>SUM(F35:G35)</f>
        <v>2</v>
      </c>
      <c r="P35" s="5">
        <v>2</v>
      </c>
      <c r="Q35" s="5">
        <v>1</v>
      </c>
      <c r="R35" s="13">
        <f t="shared" si="4"/>
        <v>1</v>
      </c>
      <c r="T35">
        <v>34</v>
      </c>
    </row>
    <row r="36" spans="1:64" x14ac:dyDescent="0.25">
      <c r="A36" t="s">
        <v>74</v>
      </c>
      <c r="B36" s="1" t="s">
        <v>75</v>
      </c>
      <c r="C36" s="2">
        <v>14380</v>
      </c>
      <c r="D36" t="s">
        <v>2</v>
      </c>
      <c r="E36" t="s">
        <v>133</v>
      </c>
      <c r="F36" s="17">
        <v>0</v>
      </c>
      <c r="G36" s="17">
        <v>0</v>
      </c>
      <c r="H36">
        <v>2</v>
      </c>
      <c r="P36" s="5">
        <v>2</v>
      </c>
      <c r="Q36" s="5">
        <v>0</v>
      </c>
      <c r="R36" s="13" t="s">
        <v>158</v>
      </c>
      <c r="S36" s="5"/>
      <c r="T36">
        <v>35</v>
      </c>
      <c r="U36" s="5"/>
    </row>
    <row r="37" spans="1:64" x14ac:dyDescent="0.25">
      <c r="A37" t="s">
        <v>76</v>
      </c>
      <c r="B37" s="1" t="s">
        <v>77</v>
      </c>
      <c r="C37" s="2">
        <v>14387</v>
      </c>
      <c r="D37" t="s">
        <v>2</v>
      </c>
      <c r="E37" t="s">
        <v>130</v>
      </c>
      <c r="F37" s="17">
        <v>2</v>
      </c>
      <c r="G37" s="17" t="s">
        <v>134</v>
      </c>
      <c r="H37">
        <f t="shared" ref="H37:H62" si="5">SUM(F37:G37)</f>
        <v>2</v>
      </c>
      <c r="P37" s="5">
        <v>2</v>
      </c>
      <c r="Q37" s="5">
        <v>0</v>
      </c>
      <c r="R37" s="13" t="s">
        <v>158</v>
      </c>
      <c r="S37" s="5"/>
      <c r="T37">
        <v>36</v>
      </c>
      <c r="U37" s="5"/>
    </row>
    <row r="38" spans="1:64" s="8" customFormat="1" x14ac:dyDescent="0.25">
      <c r="A38" s="8" t="s">
        <v>84</v>
      </c>
      <c r="B38" s="9" t="s">
        <v>85</v>
      </c>
      <c r="C38" s="10">
        <v>14401</v>
      </c>
      <c r="D38" s="8" t="s">
        <v>2</v>
      </c>
      <c r="E38" s="8" t="s">
        <v>131</v>
      </c>
      <c r="F38" s="17">
        <v>1</v>
      </c>
      <c r="G38" s="17">
        <v>1</v>
      </c>
      <c r="H38">
        <f t="shared" si="5"/>
        <v>2</v>
      </c>
      <c r="I38" s="8" t="s">
        <v>155</v>
      </c>
      <c r="P38" s="5">
        <v>2</v>
      </c>
      <c r="Q38" s="5">
        <v>0</v>
      </c>
      <c r="R38" s="13" t="s">
        <v>158</v>
      </c>
      <c r="S38" s="5"/>
      <c r="T38">
        <v>37</v>
      </c>
      <c r="U38" s="5"/>
    </row>
    <row r="39" spans="1:64" x14ac:dyDescent="0.25">
      <c r="A39" t="s">
        <v>28</v>
      </c>
      <c r="B39" s="1" t="s">
        <v>29</v>
      </c>
      <c r="C39" s="2">
        <v>14275</v>
      </c>
      <c r="D39" t="s">
        <v>2</v>
      </c>
      <c r="E39" t="s">
        <v>151</v>
      </c>
      <c r="F39" s="17">
        <v>1</v>
      </c>
      <c r="G39" s="17">
        <v>0</v>
      </c>
      <c r="H39">
        <f t="shared" si="5"/>
        <v>1</v>
      </c>
      <c r="P39" s="5">
        <v>1</v>
      </c>
      <c r="Q39" s="5">
        <v>0</v>
      </c>
      <c r="R39" s="13" t="s">
        <v>158</v>
      </c>
      <c r="T39">
        <v>38</v>
      </c>
    </row>
    <row r="40" spans="1:64" x14ac:dyDescent="0.25">
      <c r="A40" t="s">
        <v>26</v>
      </c>
      <c r="B40" s="1" t="s">
        <v>27</v>
      </c>
      <c r="C40" s="2">
        <v>14275</v>
      </c>
      <c r="D40" t="s">
        <v>2</v>
      </c>
      <c r="E40" t="s">
        <v>150</v>
      </c>
      <c r="F40" s="17">
        <v>1</v>
      </c>
      <c r="G40" s="17">
        <v>0</v>
      </c>
      <c r="H40">
        <f t="shared" si="5"/>
        <v>1</v>
      </c>
      <c r="P40" s="5">
        <v>1</v>
      </c>
      <c r="Q40" s="5">
        <v>0</v>
      </c>
      <c r="R40" s="13" t="s">
        <v>158</v>
      </c>
      <c r="T40">
        <v>39</v>
      </c>
    </row>
    <row r="41" spans="1:64" s="5" customFormat="1" x14ac:dyDescent="0.25">
      <c r="A41" s="5" t="s">
        <v>43</v>
      </c>
      <c r="B41" s="6" t="s">
        <v>44</v>
      </c>
      <c r="C41" s="7">
        <v>14303</v>
      </c>
      <c r="D41" s="5" t="s">
        <v>2</v>
      </c>
      <c r="E41" s="5" t="s">
        <v>7</v>
      </c>
      <c r="F41" s="17">
        <v>1</v>
      </c>
      <c r="G41" s="17">
        <v>0</v>
      </c>
      <c r="H41">
        <f t="shared" si="5"/>
        <v>1</v>
      </c>
      <c r="P41" s="5">
        <v>1</v>
      </c>
      <c r="Q41" s="5">
        <v>0</v>
      </c>
      <c r="R41" s="13" t="s">
        <v>158</v>
      </c>
      <c r="T41">
        <v>40</v>
      </c>
    </row>
    <row r="42" spans="1:64" x14ac:dyDescent="0.25">
      <c r="A42" s="5" t="s">
        <v>65</v>
      </c>
      <c r="B42" s="1" t="s">
        <v>66</v>
      </c>
      <c r="C42" s="2">
        <v>14352</v>
      </c>
      <c r="D42" t="s">
        <v>2</v>
      </c>
      <c r="E42" t="s">
        <v>131</v>
      </c>
      <c r="F42" s="17">
        <v>1</v>
      </c>
      <c r="G42" s="17">
        <v>0</v>
      </c>
      <c r="H42">
        <f t="shared" si="5"/>
        <v>1</v>
      </c>
      <c r="P42" s="5">
        <v>1</v>
      </c>
      <c r="Q42" s="5">
        <v>0</v>
      </c>
      <c r="R42" s="13" t="s">
        <v>158</v>
      </c>
      <c r="T42">
        <v>41</v>
      </c>
    </row>
    <row r="43" spans="1:64" x14ac:dyDescent="0.25">
      <c r="A43" t="s">
        <v>70</v>
      </c>
      <c r="B43" s="1" t="s">
        <v>71</v>
      </c>
      <c r="C43" s="2">
        <v>14380</v>
      </c>
      <c r="D43" t="s">
        <v>2</v>
      </c>
      <c r="E43" t="s">
        <v>133</v>
      </c>
      <c r="F43" s="17">
        <v>1</v>
      </c>
      <c r="G43" s="17">
        <v>0</v>
      </c>
      <c r="H43">
        <f t="shared" si="5"/>
        <v>1</v>
      </c>
      <c r="P43" s="5">
        <v>1</v>
      </c>
      <c r="Q43" s="5">
        <v>0</v>
      </c>
      <c r="R43" s="13" t="s">
        <v>158</v>
      </c>
      <c r="T43">
        <v>42</v>
      </c>
    </row>
    <row r="44" spans="1:64" x14ac:dyDescent="0.25">
      <c r="A44" t="s">
        <v>5</v>
      </c>
      <c r="B44" t="s">
        <v>6</v>
      </c>
      <c r="C44" s="2">
        <v>14248</v>
      </c>
      <c r="D44" t="s">
        <v>2</v>
      </c>
      <c r="E44" t="s">
        <v>131</v>
      </c>
      <c r="F44" s="17">
        <v>0</v>
      </c>
      <c r="G44" s="17">
        <v>0</v>
      </c>
      <c r="H44">
        <f t="shared" si="5"/>
        <v>0</v>
      </c>
      <c r="P44" s="5">
        <v>0</v>
      </c>
      <c r="Q44" s="5">
        <v>0</v>
      </c>
      <c r="R44" s="13" t="s">
        <v>159</v>
      </c>
      <c r="T44">
        <v>43</v>
      </c>
    </row>
    <row r="45" spans="1:64" x14ac:dyDescent="0.25">
      <c r="A45" t="s">
        <v>0</v>
      </c>
      <c r="B45" s="1" t="s">
        <v>1</v>
      </c>
      <c r="C45" s="2">
        <v>14248</v>
      </c>
      <c r="D45" t="s">
        <v>2</v>
      </c>
      <c r="E45" t="s">
        <v>130</v>
      </c>
      <c r="F45" s="17">
        <v>0</v>
      </c>
      <c r="G45" s="17">
        <v>0</v>
      </c>
      <c r="H45">
        <f t="shared" si="5"/>
        <v>0</v>
      </c>
      <c r="I45" s="3"/>
      <c r="J45" s="3"/>
      <c r="K45" s="3"/>
      <c r="L45" s="3"/>
      <c r="M45" s="3"/>
      <c r="N45" s="3"/>
      <c r="O45" s="3"/>
      <c r="P45" s="11">
        <v>0</v>
      </c>
      <c r="Q45" s="11">
        <v>0</v>
      </c>
      <c r="R45" s="13" t="s">
        <v>159</v>
      </c>
      <c r="S45" s="3"/>
      <c r="T45">
        <v>44</v>
      </c>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row>
    <row r="46" spans="1:64" x14ac:dyDescent="0.25">
      <c r="A46" t="s">
        <v>24</v>
      </c>
      <c r="B46" s="1" t="s">
        <v>25</v>
      </c>
      <c r="C46" s="2">
        <v>14275</v>
      </c>
      <c r="D46" t="s">
        <v>2</v>
      </c>
      <c r="E46" t="s">
        <v>132</v>
      </c>
      <c r="F46" s="17">
        <v>0</v>
      </c>
      <c r="G46" s="17">
        <v>0</v>
      </c>
      <c r="H46">
        <f t="shared" si="5"/>
        <v>0</v>
      </c>
      <c r="P46" s="5">
        <v>0</v>
      </c>
      <c r="Q46" s="5">
        <v>0</v>
      </c>
      <c r="R46" s="13" t="s">
        <v>159</v>
      </c>
      <c r="T46">
        <v>45</v>
      </c>
    </row>
    <row r="47" spans="1:64" x14ac:dyDescent="0.25">
      <c r="A47" t="s">
        <v>22</v>
      </c>
      <c r="B47" s="1" t="s">
        <v>23</v>
      </c>
      <c r="C47" s="2">
        <v>14275</v>
      </c>
      <c r="D47" t="s">
        <v>2</v>
      </c>
      <c r="E47" t="s">
        <v>131</v>
      </c>
      <c r="F47" s="17">
        <v>0</v>
      </c>
      <c r="G47" s="17" t="s">
        <v>134</v>
      </c>
      <c r="H47">
        <f t="shared" si="5"/>
        <v>0</v>
      </c>
      <c r="I47" s="3"/>
      <c r="J47" s="3"/>
      <c r="K47" s="3"/>
      <c r="L47" s="3"/>
      <c r="M47" s="3"/>
      <c r="N47" s="3"/>
      <c r="O47" s="3"/>
      <c r="P47" s="11">
        <v>0</v>
      </c>
      <c r="Q47" s="11">
        <v>0</v>
      </c>
      <c r="R47" s="13" t="s">
        <v>159</v>
      </c>
      <c r="S47" s="3"/>
      <c r="T47">
        <v>46</v>
      </c>
      <c r="U47" s="3"/>
      <c r="V47" s="3"/>
      <c r="W47" s="3"/>
      <c r="X47" s="3"/>
      <c r="Y47" s="3"/>
      <c r="Z47" s="3"/>
      <c r="AA47" s="3"/>
      <c r="AB47" s="3"/>
      <c r="AC47" s="3"/>
      <c r="AD47" s="3"/>
      <c r="AE47" s="3"/>
      <c r="AF47" s="3"/>
      <c r="AG47" s="3"/>
      <c r="AH47" s="3"/>
      <c r="AI47" s="3"/>
      <c r="AJ47" s="3"/>
      <c r="AK47" s="3"/>
      <c r="AL47" s="3"/>
      <c r="AM47" s="3"/>
    </row>
    <row r="48" spans="1:64" x14ac:dyDescent="0.25">
      <c r="A48" t="s">
        <v>32</v>
      </c>
      <c r="B48" s="1" t="s">
        <v>33</v>
      </c>
      <c r="C48" s="2">
        <v>14289</v>
      </c>
      <c r="D48" t="s">
        <v>2</v>
      </c>
      <c r="E48" t="s">
        <v>130</v>
      </c>
      <c r="F48" s="17">
        <v>0</v>
      </c>
      <c r="G48" s="17" t="s">
        <v>134</v>
      </c>
      <c r="H48">
        <f t="shared" si="5"/>
        <v>0</v>
      </c>
      <c r="P48" s="5">
        <v>0</v>
      </c>
      <c r="Q48" s="5">
        <v>0</v>
      </c>
      <c r="R48" s="13" t="s">
        <v>159</v>
      </c>
      <c r="T48">
        <v>47</v>
      </c>
    </row>
    <row r="49" spans="1:64" x14ac:dyDescent="0.25">
      <c r="A49" t="s">
        <v>47</v>
      </c>
      <c r="B49" s="1" t="s">
        <v>48</v>
      </c>
      <c r="C49" s="2">
        <v>14303</v>
      </c>
      <c r="D49" t="s">
        <v>2</v>
      </c>
      <c r="E49" t="s">
        <v>132</v>
      </c>
      <c r="F49" s="17">
        <v>0</v>
      </c>
      <c r="G49" s="17">
        <v>0</v>
      </c>
      <c r="H49">
        <f t="shared" si="5"/>
        <v>0</v>
      </c>
      <c r="P49" s="5">
        <v>0</v>
      </c>
      <c r="Q49" s="5">
        <v>0</v>
      </c>
      <c r="R49" s="13" t="s">
        <v>159</v>
      </c>
      <c r="T49">
        <v>48</v>
      </c>
    </row>
    <row r="50" spans="1:64" x14ac:dyDescent="0.25">
      <c r="A50" t="s">
        <v>34</v>
      </c>
      <c r="B50" s="1" t="s">
        <v>35</v>
      </c>
      <c r="C50" s="2">
        <v>14303</v>
      </c>
      <c r="D50" t="s">
        <v>36</v>
      </c>
      <c r="E50" t="s">
        <v>135</v>
      </c>
      <c r="F50" s="17">
        <v>0</v>
      </c>
      <c r="G50" s="17">
        <v>0</v>
      </c>
      <c r="H50">
        <f t="shared" si="5"/>
        <v>0</v>
      </c>
      <c r="P50" s="5">
        <v>0</v>
      </c>
      <c r="Q50" s="5">
        <v>0</v>
      </c>
      <c r="R50" s="13" t="s">
        <v>159</v>
      </c>
      <c r="T50">
        <v>49</v>
      </c>
    </row>
    <row r="51" spans="1:64" x14ac:dyDescent="0.25">
      <c r="A51" t="s">
        <v>61</v>
      </c>
      <c r="B51" s="1" t="s">
        <v>62</v>
      </c>
      <c r="C51" s="2">
        <v>14352</v>
      </c>
      <c r="D51" t="s">
        <v>2</v>
      </c>
      <c r="E51" t="s">
        <v>132</v>
      </c>
      <c r="F51" s="17">
        <v>0</v>
      </c>
      <c r="G51" s="17">
        <v>0</v>
      </c>
      <c r="H51">
        <f t="shared" si="5"/>
        <v>0</v>
      </c>
      <c r="P51" s="5">
        <v>0</v>
      </c>
      <c r="Q51" s="5">
        <v>0</v>
      </c>
      <c r="R51" s="13" t="s">
        <v>159</v>
      </c>
      <c r="T51">
        <v>50</v>
      </c>
    </row>
    <row r="52" spans="1:64" x14ac:dyDescent="0.25">
      <c r="A52" t="s">
        <v>55</v>
      </c>
      <c r="B52" s="1" t="s">
        <v>56</v>
      </c>
      <c r="C52" s="2">
        <v>14352</v>
      </c>
      <c r="D52" t="s">
        <v>2</v>
      </c>
      <c r="E52" t="s">
        <v>132</v>
      </c>
      <c r="F52" s="17">
        <v>0</v>
      </c>
      <c r="G52" s="17">
        <v>0</v>
      </c>
      <c r="H52">
        <f t="shared" si="5"/>
        <v>0</v>
      </c>
      <c r="I52" s="3"/>
      <c r="J52" s="3"/>
      <c r="K52" s="3"/>
      <c r="L52" s="3"/>
      <c r="M52" s="3"/>
      <c r="N52" s="3"/>
      <c r="O52" s="3"/>
      <c r="P52" s="11">
        <v>0</v>
      </c>
      <c r="Q52" s="11">
        <v>0</v>
      </c>
      <c r="R52" s="13" t="s">
        <v>159</v>
      </c>
      <c r="S52" s="3"/>
      <c r="T52">
        <v>51</v>
      </c>
      <c r="U52" s="3"/>
      <c r="V52" s="3"/>
      <c r="W52" s="3"/>
      <c r="X52" s="3"/>
      <c r="Y52" s="3"/>
      <c r="Z52" s="3"/>
      <c r="AA52" s="3"/>
      <c r="AB52" s="3"/>
      <c r="AC52" s="3"/>
      <c r="AD52" s="3"/>
      <c r="AE52" s="3"/>
      <c r="AF52" s="3"/>
      <c r="AG52" s="3"/>
      <c r="AH52" s="3"/>
      <c r="AI52" s="3"/>
      <c r="AJ52" s="3"/>
      <c r="AK52" s="3"/>
      <c r="AL52" s="3"/>
      <c r="AM52" s="3"/>
    </row>
    <row r="53" spans="1:64" x14ac:dyDescent="0.25">
      <c r="A53" t="s">
        <v>72</v>
      </c>
      <c r="B53" s="1" t="s">
        <v>73</v>
      </c>
      <c r="C53" s="2">
        <v>14380</v>
      </c>
      <c r="D53" t="s">
        <v>2</v>
      </c>
      <c r="E53" t="s">
        <v>133</v>
      </c>
      <c r="F53" s="17">
        <v>0</v>
      </c>
      <c r="G53" s="17">
        <v>0</v>
      </c>
      <c r="H53">
        <f t="shared" si="5"/>
        <v>0</v>
      </c>
      <c r="P53" s="5">
        <v>0</v>
      </c>
      <c r="Q53" s="5">
        <v>0</v>
      </c>
      <c r="R53" s="13" t="s">
        <v>159</v>
      </c>
      <c r="T53">
        <v>52</v>
      </c>
    </row>
    <row r="54" spans="1:64" s="5" customFormat="1" x14ac:dyDescent="0.25">
      <c r="A54" s="5" t="s">
        <v>78</v>
      </c>
      <c r="B54" s="6" t="s">
        <v>79</v>
      </c>
      <c r="C54" s="7">
        <v>14387</v>
      </c>
      <c r="D54" s="5" t="s">
        <v>2</v>
      </c>
      <c r="E54" s="5" t="s">
        <v>153</v>
      </c>
      <c r="F54" s="17">
        <v>0</v>
      </c>
      <c r="G54" s="17" t="s">
        <v>134</v>
      </c>
      <c r="H54">
        <f t="shared" si="5"/>
        <v>0</v>
      </c>
      <c r="I54" s="5" t="s">
        <v>148</v>
      </c>
      <c r="P54" s="5">
        <v>0</v>
      </c>
      <c r="Q54" s="5">
        <v>0</v>
      </c>
      <c r="R54" s="13" t="s">
        <v>159</v>
      </c>
      <c r="T54">
        <v>53</v>
      </c>
    </row>
    <row r="55" spans="1:64" x14ac:dyDescent="0.25">
      <c r="A55" t="s">
        <v>86</v>
      </c>
      <c r="B55" s="1" t="s">
        <v>87</v>
      </c>
      <c r="C55" s="2">
        <v>14401</v>
      </c>
      <c r="D55" t="s">
        <v>2</v>
      </c>
      <c r="E55" t="s">
        <v>133</v>
      </c>
      <c r="F55" s="17">
        <v>0</v>
      </c>
      <c r="G55" s="17">
        <v>0</v>
      </c>
      <c r="H55">
        <f t="shared" si="5"/>
        <v>0</v>
      </c>
      <c r="P55" s="5">
        <v>0</v>
      </c>
      <c r="Q55" s="5">
        <v>0</v>
      </c>
      <c r="R55" s="13" t="s">
        <v>159</v>
      </c>
      <c r="T55">
        <v>54</v>
      </c>
    </row>
    <row r="56" spans="1:64" x14ac:dyDescent="0.25">
      <c r="A56" t="s">
        <v>90</v>
      </c>
      <c r="B56" s="1" t="s">
        <v>91</v>
      </c>
      <c r="C56" s="2">
        <v>14555</v>
      </c>
      <c r="D56" t="s">
        <v>2</v>
      </c>
      <c r="E56" t="s">
        <v>131</v>
      </c>
      <c r="F56" s="17">
        <v>0</v>
      </c>
      <c r="G56" s="17">
        <v>0</v>
      </c>
      <c r="H56">
        <f t="shared" si="5"/>
        <v>0</v>
      </c>
      <c r="I56" s="3"/>
      <c r="J56" s="3"/>
      <c r="K56" s="3"/>
      <c r="L56" s="3"/>
      <c r="M56" s="3"/>
      <c r="N56" s="3"/>
      <c r="O56" s="3"/>
      <c r="P56" s="11">
        <v>0</v>
      </c>
      <c r="Q56" s="11">
        <v>0</v>
      </c>
      <c r="R56" s="13" t="s">
        <v>159</v>
      </c>
      <c r="S56" s="3"/>
      <c r="T56">
        <v>55</v>
      </c>
      <c r="U56" s="3"/>
      <c r="V56" s="3"/>
      <c r="W56" s="3"/>
      <c r="X56" s="3"/>
      <c r="Y56" s="3"/>
      <c r="Z56" s="3"/>
      <c r="AA56" s="3"/>
      <c r="AB56" s="3"/>
      <c r="AC56" s="3"/>
      <c r="AD56" s="3"/>
      <c r="AE56" s="3"/>
      <c r="AF56" s="3"/>
      <c r="AG56" s="3"/>
      <c r="AH56" s="3"/>
      <c r="AI56" s="3"/>
      <c r="AJ56" s="3"/>
      <c r="AK56" s="3"/>
      <c r="AL56" s="3"/>
      <c r="AM56" s="3"/>
    </row>
    <row r="57" spans="1:64" x14ac:dyDescent="0.25">
      <c r="A57" t="s">
        <v>110</v>
      </c>
      <c r="B57" s="1" t="s">
        <v>111</v>
      </c>
      <c r="C57" s="2">
        <v>14583</v>
      </c>
      <c r="D57" t="s">
        <v>2</v>
      </c>
      <c r="E57" t="s">
        <v>130</v>
      </c>
      <c r="F57" s="17">
        <v>0</v>
      </c>
      <c r="G57" s="17">
        <v>0</v>
      </c>
      <c r="H57">
        <f t="shared" si="5"/>
        <v>0</v>
      </c>
      <c r="P57" s="5">
        <v>0</v>
      </c>
      <c r="Q57" s="5">
        <v>0</v>
      </c>
      <c r="R57" s="13" t="s">
        <v>159</v>
      </c>
      <c r="T57">
        <v>56</v>
      </c>
    </row>
    <row r="58" spans="1:64" x14ac:dyDescent="0.25">
      <c r="A58" t="s">
        <v>106</v>
      </c>
      <c r="B58" t="s">
        <v>107</v>
      </c>
      <c r="C58" s="2">
        <v>14583</v>
      </c>
      <c r="D58" t="s">
        <v>2</v>
      </c>
      <c r="E58" t="s">
        <v>132</v>
      </c>
      <c r="F58" s="17">
        <v>0</v>
      </c>
      <c r="G58" s="17" t="s">
        <v>134</v>
      </c>
      <c r="H58">
        <f t="shared" si="5"/>
        <v>0</v>
      </c>
      <c r="P58" s="5">
        <v>0</v>
      </c>
      <c r="Q58" s="5">
        <v>0</v>
      </c>
      <c r="R58" s="13" t="s">
        <v>159</v>
      </c>
      <c r="T58">
        <v>57</v>
      </c>
    </row>
    <row r="59" spans="1:64" x14ac:dyDescent="0.25">
      <c r="A59" t="s">
        <v>102</v>
      </c>
      <c r="B59" t="s">
        <v>103</v>
      </c>
      <c r="C59" s="2">
        <v>14583</v>
      </c>
      <c r="D59" t="s">
        <v>2</v>
      </c>
      <c r="E59" t="s">
        <v>131</v>
      </c>
      <c r="F59" s="17">
        <v>0</v>
      </c>
      <c r="G59" s="17">
        <v>0</v>
      </c>
      <c r="H59">
        <f t="shared" si="5"/>
        <v>0</v>
      </c>
      <c r="I59" s="3"/>
      <c r="J59" s="3"/>
      <c r="K59" s="3"/>
      <c r="L59" s="3"/>
      <c r="M59" s="3"/>
      <c r="N59" s="3"/>
      <c r="O59" s="3"/>
      <c r="P59" s="11">
        <v>0</v>
      </c>
      <c r="Q59" s="11">
        <v>0</v>
      </c>
      <c r="R59" s="13" t="s">
        <v>159</v>
      </c>
      <c r="S59" s="3"/>
      <c r="T59">
        <v>58</v>
      </c>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row>
    <row r="60" spans="1:64" x14ac:dyDescent="0.25">
      <c r="A60" t="s">
        <v>118</v>
      </c>
      <c r="B60" t="s">
        <v>119</v>
      </c>
      <c r="C60" s="2">
        <v>14590</v>
      </c>
      <c r="D60" t="s">
        <v>2</v>
      </c>
      <c r="E60" t="s">
        <v>131</v>
      </c>
      <c r="F60" s="17">
        <v>0</v>
      </c>
      <c r="G60" s="17" t="s">
        <v>134</v>
      </c>
      <c r="H60">
        <f t="shared" si="5"/>
        <v>0</v>
      </c>
      <c r="P60" s="5">
        <v>0</v>
      </c>
      <c r="Q60" s="5">
        <v>0</v>
      </c>
      <c r="R60" s="13" t="s">
        <v>159</v>
      </c>
      <c r="T60">
        <v>59</v>
      </c>
    </row>
    <row r="61" spans="1:64" x14ac:dyDescent="0.25">
      <c r="A61" t="s">
        <v>122</v>
      </c>
      <c r="B61" t="s">
        <v>123</v>
      </c>
      <c r="C61" s="2">
        <v>14595</v>
      </c>
      <c r="D61" t="s">
        <v>2</v>
      </c>
      <c r="E61" t="s">
        <v>131</v>
      </c>
      <c r="F61" s="17">
        <v>0</v>
      </c>
      <c r="G61" s="17">
        <v>0</v>
      </c>
      <c r="H61">
        <f t="shared" si="5"/>
        <v>0</v>
      </c>
      <c r="I61" s="3"/>
      <c r="J61" s="3"/>
      <c r="K61" s="3"/>
      <c r="L61" s="3"/>
      <c r="M61" s="3"/>
      <c r="N61" s="3"/>
      <c r="O61" s="3"/>
      <c r="P61" s="11">
        <v>0</v>
      </c>
      <c r="Q61" s="11">
        <v>0</v>
      </c>
      <c r="R61" s="13" t="s">
        <v>159</v>
      </c>
      <c r="S61" s="3"/>
      <c r="T61">
        <v>60</v>
      </c>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row>
    <row r="62" spans="1:64" x14ac:dyDescent="0.25">
      <c r="A62" t="s">
        <v>170</v>
      </c>
      <c r="B62" s="1" t="s">
        <v>171</v>
      </c>
      <c r="C62" s="2">
        <v>14254</v>
      </c>
      <c r="D62" t="s">
        <v>2</v>
      </c>
      <c r="E62" t="s">
        <v>132</v>
      </c>
      <c r="F62" s="17">
        <v>0</v>
      </c>
      <c r="G62" s="17">
        <v>0</v>
      </c>
      <c r="H62">
        <f t="shared" si="5"/>
        <v>0</v>
      </c>
      <c r="P62" s="11">
        <v>0</v>
      </c>
      <c r="Q62" s="11">
        <v>0</v>
      </c>
      <c r="R62" s="14" t="s">
        <v>159</v>
      </c>
      <c r="T62">
        <v>61</v>
      </c>
    </row>
  </sheetData>
  <sortState ref="A2:XFD61">
    <sortCondition descending="1" ref="H2:H61"/>
  </sortState>
  <pageMargins left="0.75" right="0.75" top="1" bottom="1" header="0.5" footer="0.5"/>
  <pageSetup scale="10" fitToHeight="0" orientation="landscape" horizontalDpi="1200" verticalDpi="1200"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Emily Rock</dc:creator>
  <cp:lastModifiedBy>Temp</cp:lastModifiedBy>
  <cp:lastPrinted>2013-07-24T00:06:21Z</cp:lastPrinted>
  <dcterms:created xsi:type="dcterms:W3CDTF">2012-07-04T13:32:55Z</dcterms:created>
  <dcterms:modified xsi:type="dcterms:W3CDTF">2013-08-01T14:05:53Z</dcterms:modified>
</cp:coreProperties>
</file>