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5040" yWindow="5115" windowWidth="10320" windowHeight="2580" tabRatio="500"/>
  </bookViews>
  <sheets>
    <sheet name="Sheet1"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S132" i="1" l="1"/>
  <c r="S110" i="1"/>
  <c r="S62" i="1"/>
  <c r="E132" i="1" l="1"/>
  <c r="E110" i="1" l="1"/>
  <c r="L120" i="1" l="1"/>
  <c r="K120" i="1"/>
  <c r="I30" i="1" l="1"/>
  <c r="J30" i="1"/>
  <c r="K30" i="1"/>
  <c r="L30" i="1"/>
  <c r="K42" i="1"/>
  <c r="L42" i="1"/>
  <c r="K36" i="1"/>
  <c r="L36" i="1"/>
  <c r="J18" i="1"/>
  <c r="I18" i="1"/>
  <c r="K18" i="1"/>
  <c r="L18" i="1"/>
  <c r="N30" i="1"/>
  <c r="O30" i="1"/>
  <c r="N18" i="1"/>
  <c r="O18" i="1"/>
  <c r="N62" i="1"/>
  <c r="O62" i="1"/>
  <c r="N132" i="1"/>
  <c r="O132" i="1"/>
  <c r="N110" i="1"/>
  <c r="O110" i="1"/>
  <c r="K132" i="1"/>
  <c r="L132" i="1"/>
  <c r="I110" i="1"/>
  <c r="J110" i="1"/>
  <c r="K110" i="1"/>
  <c r="L110" i="1"/>
  <c r="L62" i="1"/>
  <c r="K62" i="1"/>
  <c r="J62" i="1"/>
  <c r="I62" i="1"/>
  <c r="G103" i="1"/>
  <c r="G60" i="1"/>
  <c r="G59" i="1"/>
  <c r="G61" i="1"/>
  <c r="G57" i="1"/>
  <c r="G129" i="1"/>
  <c r="G127" i="1"/>
  <c r="G119" i="1"/>
  <c r="G95" i="1"/>
  <c r="G92" i="1"/>
  <c r="G86" i="1"/>
  <c r="G81" i="1"/>
  <c r="G80" i="1"/>
  <c r="G76" i="1"/>
  <c r="G73" i="1"/>
  <c r="G69" i="1"/>
  <c r="G56" i="1"/>
  <c r="G50" i="1"/>
  <c r="G54" i="1"/>
  <c r="G55" i="1"/>
  <c r="G52" i="1"/>
  <c r="G47" i="1"/>
  <c r="G49" i="1"/>
  <c r="G48" i="1"/>
  <c r="G27" i="1"/>
  <c r="G29" i="1"/>
  <c r="G26" i="1"/>
  <c r="G23" i="1"/>
  <c r="G35" i="1"/>
  <c r="G34" i="1"/>
  <c r="G11" i="1"/>
  <c r="G7" i="1"/>
  <c r="N111" i="1" l="1"/>
  <c r="N133" i="1"/>
  <c r="N135" i="1" s="1"/>
  <c r="N136" i="1" s="1"/>
  <c r="J19" i="1"/>
  <c r="N63" i="1"/>
  <c r="K19" i="1"/>
  <c r="K31" i="1"/>
  <c r="I19" i="1"/>
  <c r="I31" i="1"/>
  <c r="L19" i="1"/>
  <c r="L31" i="1"/>
  <c r="J31" i="1"/>
  <c r="L133" i="1"/>
  <c r="L135" i="1" s="1"/>
  <c r="K133" i="1"/>
  <c r="K135" i="1" s="1"/>
  <c r="K63" i="1"/>
  <c r="J63" i="1"/>
  <c r="I63" i="1"/>
  <c r="L63" i="1"/>
  <c r="J111" i="1"/>
  <c r="L111" i="1"/>
  <c r="K111" i="1"/>
  <c r="I111" i="1"/>
  <c r="N113" i="1" l="1"/>
  <c r="N114" i="1" s="1"/>
  <c r="K113" i="1"/>
  <c r="I113" i="1"/>
  <c r="J113" i="1"/>
  <c r="L113" i="1"/>
  <c r="K136" i="1"/>
  <c r="L136" i="1" l="1"/>
  <c r="K114" i="1"/>
  <c r="I114" i="1"/>
  <c r="L114" i="1"/>
  <c r="J114" i="1"/>
</calcChain>
</file>

<file path=xl/sharedStrings.xml><?xml version="1.0" encoding="utf-8"?>
<sst xmlns="http://schemas.openxmlformats.org/spreadsheetml/2006/main" count="756" uniqueCount="384">
  <si>
    <t>Case Name</t>
  </si>
  <si>
    <t>Date of Decision</t>
  </si>
  <si>
    <t xml:space="preserve">Statute </t>
  </si>
  <si>
    <t>Opinion</t>
  </si>
  <si>
    <t>Author</t>
  </si>
  <si>
    <t>US Report citation</t>
  </si>
  <si>
    <t>Category of Case</t>
  </si>
  <si>
    <t>Majority</t>
  </si>
  <si>
    <t>Stone</t>
  </si>
  <si>
    <t>Douglas</t>
  </si>
  <si>
    <t>Bankruptcy</t>
  </si>
  <si>
    <t>Bankruptcy Act</t>
  </si>
  <si>
    <t>Criminal</t>
  </si>
  <si>
    <t>Tax</t>
  </si>
  <si>
    <t>Preemption</t>
  </si>
  <si>
    <t>Black</t>
  </si>
  <si>
    <t>Trading with the Enemy Act</t>
  </si>
  <si>
    <t>Roberts</t>
  </si>
  <si>
    <t>Labor</t>
  </si>
  <si>
    <t>Reed</t>
  </si>
  <si>
    <t>Patent</t>
  </si>
  <si>
    <t>Antitrust</t>
  </si>
  <si>
    <t>Frankfurter</t>
  </si>
  <si>
    <t>National Labor Relations Act</t>
  </si>
  <si>
    <t>Revenue Act of 1932</t>
  </si>
  <si>
    <t>Copyright Act of 1909</t>
  </si>
  <si>
    <t>Copyright</t>
  </si>
  <si>
    <t>Commerce</t>
  </si>
  <si>
    <t>Energy</t>
  </si>
  <si>
    <t>Interstate Commerce Act</t>
  </si>
  <si>
    <t>Communications Act of 1934</t>
  </si>
  <si>
    <t>Communications</t>
  </si>
  <si>
    <t>Revenue Act of 1926</t>
  </si>
  <si>
    <t>Revenue Act of 1928</t>
  </si>
  <si>
    <t>Banking</t>
  </si>
  <si>
    <t>World War Veterans Act</t>
  </si>
  <si>
    <t>Immigration</t>
  </si>
  <si>
    <t>Income tax</t>
  </si>
  <si>
    <t>Common Carrier</t>
  </si>
  <si>
    <t>Request for Refund</t>
  </si>
  <si>
    <t>Federal land</t>
  </si>
  <si>
    <t>Hughes</t>
  </si>
  <si>
    <t>Sherman Anti-Trust Act</t>
  </si>
  <si>
    <t>Anti-trust</t>
  </si>
  <si>
    <t>McReynolds</t>
  </si>
  <si>
    <t>Veterans</t>
  </si>
  <si>
    <t>United States v. Pleasants</t>
  </si>
  <si>
    <t>305 US 357</t>
  </si>
  <si>
    <t>Request for refund</t>
  </si>
  <si>
    <t>Butler</t>
  </si>
  <si>
    <t>Helvering, Comissioner of Internal Revenue v. Wilshire Oil Co.</t>
  </si>
  <si>
    <t>308 US 90</t>
  </si>
  <si>
    <t>Kessler, District Director of Immigration and Naturalization v. Strecker</t>
  </si>
  <si>
    <t>307 US 22</t>
  </si>
  <si>
    <t>28 USC s 137</t>
  </si>
  <si>
    <t>NLRB v. Sands MFG Co.</t>
  </si>
  <si>
    <t>306 US 332</t>
  </si>
  <si>
    <t>Palmer v. Commonwealth of Massachusetts</t>
  </si>
  <si>
    <t>308 US 79</t>
  </si>
  <si>
    <t>Rasquin, Collector of Internal Revenue v. Humphreys</t>
  </si>
  <si>
    <t>308 US 54</t>
  </si>
  <si>
    <t>Revenue Act of 1924 -1932</t>
  </si>
  <si>
    <t>Sandford's Estate v. Commissioner of Internal Revenue</t>
  </si>
  <si>
    <t>308 US 39</t>
  </si>
  <si>
    <t>Brandeis</t>
  </si>
  <si>
    <t>United States v. Lowden</t>
  </si>
  <si>
    <t>308 US 225</t>
  </si>
  <si>
    <t>United States v. One 1936 Model Ford</t>
  </si>
  <si>
    <t>307 US 219</t>
  </si>
  <si>
    <t>Liquor Law Repeal and Enforcement Act</t>
  </si>
  <si>
    <t>Sutherland</t>
  </si>
  <si>
    <t>Armstrong Paint &amp; Varnish v. Nu-Enamel</t>
  </si>
  <si>
    <t>305 US 315</t>
  </si>
  <si>
    <t>Trade-mark Act of 1920</t>
  </si>
  <si>
    <t>Trade-mark</t>
  </si>
  <si>
    <t>Consolidates Edison Co. of New York v. National Labor Relations Board</t>
  </si>
  <si>
    <t>305 US 197</t>
  </si>
  <si>
    <t>Hasset v. Welch et al. Helvering v. Marshall</t>
  </si>
  <si>
    <t>303 US 303</t>
  </si>
  <si>
    <t>Revenue Act of 1926, amended</t>
  </si>
  <si>
    <t>Income tax; 5th Amendment</t>
  </si>
  <si>
    <t>United States et al. v. Griffin et al.</t>
  </si>
  <si>
    <t>303 US 226</t>
  </si>
  <si>
    <t>Railway Mail Pay Act; Urgent Deficiencies Act</t>
  </si>
  <si>
    <t>United States v. Bekins et al; Lindsay-Strathmore Irr. Dist.v. Same</t>
  </si>
  <si>
    <t>304 US 27</t>
  </si>
  <si>
    <t>Municipal Corporation Bankruptcy Act</t>
  </si>
  <si>
    <t>United States v. O'Donnell et al.</t>
  </si>
  <si>
    <t>303 US 501</t>
  </si>
  <si>
    <t>Swamp Land Act</t>
  </si>
  <si>
    <t>Criminal Code</t>
  </si>
  <si>
    <t>Income Tax</t>
  </si>
  <si>
    <t>Helvering, Comissioner of Internal Revenue v. Davis</t>
  </si>
  <si>
    <t>301 US 619</t>
  </si>
  <si>
    <t>Social Security Act; 5, 10th A</t>
  </si>
  <si>
    <t>Cardozo</t>
  </si>
  <si>
    <t>Duke v. United States</t>
  </si>
  <si>
    <t>301 US 492</t>
  </si>
  <si>
    <t>Wright v. Vinton Branch of Mountains Trust Bank</t>
  </si>
  <si>
    <t>300 US 440</t>
  </si>
  <si>
    <t>Frazier-Lemke Act; Bankruptcy Act</t>
  </si>
  <si>
    <t>Lawrence v. Shaw</t>
  </si>
  <si>
    <t>300 US 245</t>
  </si>
  <si>
    <t>Cummings, Attorney General of the United States v. Deutsche Bank</t>
  </si>
  <si>
    <t>300 US 115</t>
  </si>
  <si>
    <t>Foreign Commerce</t>
  </si>
  <si>
    <t>State of Oklahoma v. Barnsdall Refineries</t>
  </si>
  <si>
    <t>296 US 521</t>
  </si>
  <si>
    <t>Act of March 3 1921</t>
  </si>
  <si>
    <t>Ashwander v. Tennessee Valley Authority</t>
  </si>
  <si>
    <t>297 US 288</t>
  </si>
  <si>
    <t>Tennessee Valley Authority Act</t>
  </si>
  <si>
    <t>Callahan v. Reconstruction Finance Corp.</t>
  </si>
  <si>
    <t>297 US 464</t>
  </si>
  <si>
    <t>Carter v. Carter Coal Co.</t>
  </si>
  <si>
    <t>298 US 238</t>
  </si>
  <si>
    <t>Bituminous Coal Conservation Act; Art. 1</t>
  </si>
  <si>
    <t>Energy; Commerce</t>
  </si>
  <si>
    <t>United States v. Curtiss-Wright Export Corp.</t>
  </si>
  <si>
    <t>299 US 304</t>
  </si>
  <si>
    <t>18 USC 3731</t>
  </si>
  <si>
    <t>Helvering, Commissioner of Internal Revenue v. Griffiths</t>
  </si>
  <si>
    <t>318 US 371</t>
  </si>
  <si>
    <t>26 USC Int.Rev.Code 22(a), 115(f); Numerous different Revenue Acts</t>
  </si>
  <si>
    <t>Jackson</t>
  </si>
  <si>
    <t xml:space="preserve">United States v. South-Eastern Underwriters Ass'n </t>
  </si>
  <si>
    <t>322 US 533</t>
  </si>
  <si>
    <t>Sherman Act; Commerce Clause</t>
  </si>
  <si>
    <t>Antitrust; Criminal</t>
  </si>
  <si>
    <t>Ecker v. Western Pacific R.R. Corporation</t>
  </si>
  <si>
    <t>318 US 448</t>
  </si>
  <si>
    <t>United States v. Emory</t>
  </si>
  <si>
    <t>314 US 423</t>
  </si>
  <si>
    <t>Bankruptcy Act; National Housing Act</t>
  </si>
  <si>
    <t>Byrnes</t>
  </si>
  <si>
    <t>Schneiderman v. United States</t>
  </si>
  <si>
    <t>320 US 118</t>
  </si>
  <si>
    <t>Naturalization Act of 1906; Nationality Act of 1940</t>
  </si>
  <si>
    <t>Murphy</t>
  </si>
  <si>
    <t xml:space="preserve">Federal Power Commission v. Hope Natural Gas Co. </t>
  </si>
  <si>
    <t>320 US 591</t>
  </si>
  <si>
    <t>Natural Gas Ac</t>
  </si>
  <si>
    <t>Carolene Products Co. v. United States</t>
  </si>
  <si>
    <t>323 US 18</t>
  </si>
  <si>
    <t>Filled Milk Act; 14th A</t>
  </si>
  <si>
    <t>Commerce; Criminal</t>
  </si>
  <si>
    <t xml:space="preserve">Addison v. Holly Hill Fruit Products, Inc. </t>
  </si>
  <si>
    <t>322 US 607</t>
  </si>
  <si>
    <t>Fair Labor Standards Act</t>
  </si>
  <si>
    <t>Board of County Com'rs of Creek County v. Seber</t>
  </si>
  <si>
    <t>318 US 705</t>
  </si>
  <si>
    <t>Act of June 20, 1936; Act of May 19, 1937</t>
  </si>
  <si>
    <t>Indian Affairs</t>
  </si>
  <si>
    <t>Claridge Apartment Co. v. Commissioner of Internal Revenue</t>
  </si>
  <si>
    <t>323 US 141</t>
  </si>
  <si>
    <t>Revenue Act of 1934; Bankruptcy Act</t>
  </si>
  <si>
    <t>Tax; Bankruptcy</t>
  </si>
  <si>
    <t>Rutledge</t>
  </si>
  <si>
    <t>Federal Communications Commission v. Pottsville Broadcasting Co.</t>
  </si>
  <si>
    <t>309 US 134</t>
  </si>
  <si>
    <t>Revenue Act of 1934</t>
  </si>
  <si>
    <t>Inland Waterways Corp. v. Young</t>
  </si>
  <si>
    <t>309 US 517</t>
  </si>
  <si>
    <t>National Banking Act</t>
  </si>
  <si>
    <t>Sunshine Anthracite Coal v. Adkins, Collector of Internal Revenue for the District of Arkansas</t>
  </si>
  <si>
    <t>310 US 381</t>
  </si>
  <si>
    <t>Bituminous Coal Act of 1937</t>
  </si>
  <si>
    <t>Mining; 5th A</t>
  </si>
  <si>
    <t>Neuberger v. Commissioner of Internal Revenue</t>
  </si>
  <si>
    <t>311 US 83</t>
  </si>
  <si>
    <t>Taft v. Helvering, Commissioner of Internal Revenue</t>
  </si>
  <si>
    <t>311 US 195</t>
  </si>
  <si>
    <t>United States v. Northern Pacific Ry. Co.</t>
  </si>
  <si>
    <t>311 US 317</t>
  </si>
  <si>
    <t>Act of July 2, 1864</t>
  </si>
  <si>
    <t>United States v. Darby</t>
  </si>
  <si>
    <t>312 US 100</t>
  </si>
  <si>
    <t>Fashion Originators' Guild v. Federal Trade Commission</t>
  </si>
  <si>
    <t>312 US 457</t>
  </si>
  <si>
    <t>Sherman Anti-Trust Act; Clayton Act</t>
  </si>
  <si>
    <t>Helvering, Comissioner of Internal Revenue v. Le Gierse</t>
  </si>
  <si>
    <t>312 US 531</t>
  </si>
  <si>
    <t>United States v. Cooper Corp.</t>
  </si>
  <si>
    <t>312 US 600</t>
  </si>
  <si>
    <t>Federal Bank of St. Paul v. Bismark Lumber Corp.</t>
  </si>
  <si>
    <t>314 US 95</t>
  </si>
  <si>
    <t>Federal Farm Loan Act</t>
  </si>
  <si>
    <t>Gray, Director of Bituminous Coal Division, Department of Interior v. Powell</t>
  </si>
  <si>
    <t>314 US 402</t>
  </si>
  <si>
    <t>Mining</t>
  </si>
  <si>
    <t>Helvering, Commissioner of Internal Revenue v. Southwest Consol. Corporation</t>
  </si>
  <si>
    <t>315 US 194</t>
  </si>
  <si>
    <t>Cudahy Packing Co. of Louisian v. Holland, Administrator of Wage and Hour Division, Dept. of Labor</t>
  </si>
  <si>
    <t>315 US 357</t>
  </si>
  <si>
    <t>Fair Labor Standards Act of 1938; Federal Trade Commission Act</t>
  </si>
  <si>
    <t>National Labor Relations Board v. Electric Vacuum Cleaner Co.</t>
  </si>
  <si>
    <t>315 US 685</t>
  </si>
  <si>
    <t xml:space="preserve">Pence v. United States </t>
  </si>
  <si>
    <t>316 US 332</t>
  </si>
  <si>
    <t>War Administration</t>
  </si>
  <si>
    <t>Braverman v. United States</t>
  </si>
  <si>
    <t>317 US 49</t>
  </si>
  <si>
    <t xml:space="preserve">§§ 2803, 2810, 2833, 2834, 3253, 3321, 3748(a) of the Internal Revenue Code; §37 of the Criminal Code </t>
  </si>
  <si>
    <t>Admiralty</t>
  </si>
  <si>
    <t>Detroit Bank v. United States</t>
  </si>
  <si>
    <t>317 US 329</t>
  </si>
  <si>
    <t>Revenue Act of 1926; Revised Statutes Section 3186, as amended 26 USC Int. Rev. Code 3670-3677</t>
  </si>
  <si>
    <t>National Labor Relations Board v. Indiana &amp; Michigan Electric Co.</t>
  </si>
  <si>
    <t>318 US 9</t>
  </si>
  <si>
    <t>United States ex rel. Marcus v. Hess</t>
  </si>
  <si>
    <t>317 US 537</t>
  </si>
  <si>
    <t>Revised Statutes section 3490; 18 USC 80, 82-86, 3490-3493; 31 USC 231-234; 5th A</t>
  </si>
  <si>
    <t>Criminal; False Claims</t>
  </si>
  <si>
    <t xml:space="preserve">Public Utility Holding Company Act of 1935; </t>
  </si>
  <si>
    <t>United States v. Oklahoma Gas &amp; Electric Co.</t>
  </si>
  <si>
    <t>318 US 206</t>
  </si>
  <si>
    <t>25 USC 311; 43 USC 961</t>
  </si>
  <si>
    <t>Helvering, Commissioner of Internal Revenue v. Sabine Transp. Co.</t>
  </si>
  <si>
    <t>318 US 306</t>
  </si>
  <si>
    <t>Revenue Act of 1936; Revenue Act of 1938</t>
  </si>
  <si>
    <t>National Broadcasting Co. v. United States</t>
  </si>
  <si>
    <t>319 US 190</t>
  </si>
  <si>
    <t>Galloway v. United States</t>
  </si>
  <si>
    <t>319 US 372</t>
  </si>
  <si>
    <t>War Risk Insurance Acts; World War Veteran's Act; 7th A</t>
  </si>
  <si>
    <t>Judicial Code</t>
  </si>
  <si>
    <t>Interstate Commerce Commission v. Inland Waterways Corporation</t>
  </si>
  <si>
    <t>319 US 671</t>
  </si>
  <si>
    <t>Roberts v. United States</t>
  </si>
  <si>
    <t>320 US 264</t>
  </si>
  <si>
    <t>Probation Act</t>
  </si>
  <si>
    <t>Commissioner of Internal Revenue v. Gooch Milling and Elevator Company</t>
  </si>
  <si>
    <t>320 US 418</t>
  </si>
  <si>
    <t>26 USC Int. Rev. Code 272, 322, 1100</t>
  </si>
  <si>
    <t>United States v. Laudani</t>
  </si>
  <si>
    <t>320 US 543</t>
  </si>
  <si>
    <t>Kick-Back Racket Act, 40 USC 276(b)</t>
  </si>
  <si>
    <t>Labor; Criminal Law</t>
  </si>
  <si>
    <t>Brown v. Gerdes</t>
  </si>
  <si>
    <t>321 US 178</t>
  </si>
  <si>
    <t>R. Simpson &amp; Co. v. Commissioner of Internal Revenue</t>
  </si>
  <si>
    <t>321 US 225</t>
  </si>
  <si>
    <t>26 USC 1140</t>
  </si>
  <si>
    <t>Bowles, Administrator, Office of Price Administration v. Willingham</t>
  </si>
  <si>
    <t>321 US 503</t>
  </si>
  <si>
    <t>Emergency Price Control Act; section 265 of Judicial Code</t>
  </si>
  <si>
    <t>Commerce; War Administration; Judicial Code</t>
  </si>
  <si>
    <t>Tennessee Coal, Iron &amp; R. Co. v. Muscoda Local No. 123 (3 cases)</t>
  </si>
  <si>
    <t>321 US 590</t>
  </si>
  <si>
    <t xml:space="preserve">United States v. Marshall Transport Co. </t>
  </si>
  <si>
    <t>322 US 31</t>
  </si>
  <si>
    <t>Ex parte Mitsuye Endo</t>
  </si>
  <si>
    <t>323 US 283</t>
  </si>
  <si>
    <t>Act of March 21, 1942; 14th A</t>
  </si>
  <si>
    <t>War Powers</t>
  </si>
  <si>
    <t>Apex Hoisery v. Leader</t>
  </si>
  <si>
    <t>310 US 469</t>
  </si>
  <si>
    <t>Dickinson Industrial Site v. Cowan</t>
  </si>
  <si>
    <t>309 US 382</t>
  </si>
  <si>
    <t>Bankruptcy Act; Chandler Act</t>
  </si>
  <si>
    <t>Sheldon v. Metro-Goldwyn Pictures Corp.</t>
  </si>
  <si>
    <t>309 US 390</t>
  </si>
  <si>
    <t>Shamrock Oil &amp; Gas v. Sheets</t>
  </si>
  <si>
    <t>313 US 100</t>
  </si>
  <si>
    <t>Judicial Code s28</t>
  </si>
  <si>
    <t>Stonite Products Co. v. Melvin Lloyd Co.</t>
  </si>
  <si>
    <t>315 US 561</t>
  </si>
  <si>
    <t>Judicial Code sections 48, 51, 52</t>
  </si>
  <si>
    <t>Patent; Judicial Code</t>
  </si>
  <si>
    <t>State Bank of Hardinsburg v. Brown</t>
  </si>
  <si>
    <t>317 US 135</t>
  </si>
  <si>
    <t>Davis v. Department of Labor and Industries of Washington</t>
  </si>
  <si>
    <t>317 US 249</t>
  </si>
  <si>
    <t>Longshoremen's and Harbor Workers' Compensation Act</t>
  </si>
  <si>
    <t>Fred Fisher Music Co. v. M. Witmark &amp; Sons</t>
  </si>
  <si>
    <t>318 US 643</t>
  </si>
  <si>
    <t xml:space="preserve">Brotherhood of Railroad Trainment, Enterprise Lodge, No. 27, et al. v. Toledo, P. &amp; W. R. R. </t>
  </si>
  <si>
    <t>321 US 50</t>
  </si>
  <si>
    <t>Norris-Laguardia Act; Railway Labor Act</t>
  </si>
  <si>
    <t>Hartford-Empire Co. v. United States</t>
  </si>
  <si>
    <t>323 US 386</t>
  </si>
  <si>
    <t>Sherman Act; Clayton Act</t>
  </si>
  <si>
    <t>Brooklyn Sav. Bank v. O'Neil</t>
  </si>
  <si>
    <t>324 US 697</t>
  </si>
  <si>
    <t>Gemsco, Inc. v. Walling, Administrator of the Wage and Hour Division, United States Department of Labor</t>
  </si>
  <si>
    <t>324 US 244</t>
  </si>
  <si>
    <t>Western Union Telegraph Co. v. Lenroot, Chief of the Children's Bureau, United States Department of Labor</t>
  </si>
  <si>
    <t>323 US 490</t>
  </si>
  <si>
    <t>Canadian Aviator, Limited v. United States</t>
  </si>
  <si>
    <t>324 US 215</t>
  </si>
  <si>
    <t>Public Vessels Act</t>
  </si>
  <si>
    <t>United States v. Rosenwasser</t>
  </si>
  <si>
    <t>323 US 360</t>
  </si>
  <si>
    <t>Merrill v. Fahs, Collector of Internal Revenue</t>
  </si>
  <si>
    <t>324 US 308</t>
  </si>
  <si>
    <t>Revenue Acts of 1926 and 1932</t>
  </si>
  <si>
    <t>35 USC 31, 40; Const. Art. I Sec. 8 cl. 8</t>
  </si>
  <si>
    <t>Clayton Act; Robinson-Patman Price Discriminations Act</t>
  </si>
  <si>
    <t xml:space="preserve">Federal Trade Commission v. A. E. Staley Mfg. Co. </t>
  </si>
  <si>
    <t>324 US 746</t>
  </si>
  <si>
    <t>American Power &amp; Light Co. v. Securities and Exchange Commission</t>
  </si>
  <si>
    <t>325 US 385</t>
  </si>
  <si>
    <t>Energy; Business Organizations</t>
  </si>
  <si>
    <t>State of North Carolina v. United States</t>
  </si>
  <si>
    <t>325 US 507</t>
  </si>
  <si>
    <t>Southern Pac. Co. v. State of Arizona ex rel. Sullivan, Attorney General of Arizona</t>
  </si>
  <si>
    <t>325 US 761</t>
  </si>
  <si>
    <t>Interstate Commerce Act; Commerce Clause</t>
  </si>
  <si>
    <t>Markham v. Cabell</t>
  </si>
  <si>
    <t>326 US 404</t>
  </si>
  <si>
    <t>Trading with the Enemy Act; First War Powers Act</t>
  </si>
  <si>
    <t>How Many Lower Court Opinions</t>
  </si>
  <si>
    <t>Status of Lower Court Opinions</t>
  </si>
  <si>
    <t>NOTES</t>
  </si>
  <si>
    <t>LH Cites (from the brief/opinion matching RA's)</t>
  </si>
  <si>
    <t>Difference</t>
  </si>
  <si>
    <t>what about 1939-2 C.B. in petitioner's brief?</t>
  </si>
  <si>
    <t>NA</t>
  </si>
  <si>
    <t>no lower-court opinion; question certified to S. Ct.</t>
  </si>
  <si>
    <t>USCA (both)</t>
  </si>
  <si>
    <t>USDC</t>
  </si>
  <si>
    <t>USCA</t>
  </si>
  <si>
    <t>state</t>
  </si>
  <si>
    <t>opinion not reported</t>
  </si>
  <si>
    <t>USDC opinon below not reported</t>
  </si>
  <si>
    <t>USCA (2) and state (1)</t>
  </si>
  <si>
    <t>1 so far</t>
  </si>
  <si>
    <t>missing govt brief</t>
  </si>
  <si>
    <t>1 (is something missing?)</t>
  </si>
  <si>
    <t>Method of counting: (1) For Committee Reports and Bills, I counted a "match" whenever the opinion cited the item, with or without page numbers, and the brief cited the item, with or without page numbers; (2) For Hearings and Documents and the Cong. Rec. and Cong. Globe, I counted a "match" whenever (a) the opinion cited the item without the page numbers and the brief cited the item at all, with or without page numbers or (b) the opinon cited the item with page numbers and the brief cited the item with a page number that came within 5 pages of any page cited in the opinion cite at issue.</t>
  </si>
  <si>
    <t>How Many Federal Government Briefs?</t>
  </si>
  <si>
    <t>How Many Briefs? [this includes all documents with legal argument, including not only the main briefs of petitioner and respondent but also intervenors, amici, etc., as well as all reply briefs, supplemental briefs, and memos containing legal argument; it excludes factual briefs (rare), transcripts of record, and petitions for certiorari and petitions opposing certiorari.  For cases that were re-argued, we include (1) the briefs on the initial argument and (2) the briefs on re-argument IF the opinion in the spreadsheet was issued after the re-argument.  Where one brief expressly incorporates another by reference, we processed that brief also and counted it.]</t>
  </si>
  <si>
    <t>spreadsheet says lower-court opinion discusses much LH without cite</t>
  </si>
  <si>
    <t>for this case, I did not include the briefs on re-argument, since the opinion at issue came down before the re-argument [and, in any event, the re-argument did not change much]</t>
  </si>
  <si>
    <t>USDC--it's unpublished but printed in the record of the S. Ct. case--probably we shouldn't count it?</t>
  </si>
  <si>
    <t>one brief missing</t>
  </si>
  <si>
    <t>only one brief--is another missing?</t>
  </si>
  <si>
    <t>I originally drew Hill v. State of Florida. 325 US 538 (1945), but this case turned out to have a federal govt amicus brief in hard copy, so a case was drawn from the remaining 4</t>
  </si>
  <si>
    <t>Herget v. Central Nat. Bank &amp; Trust Co. of Peoria</t>
  </si>
  <si>
    <t>324 US 4</t>
  </si>
  <si>
    <t>govt incorporated other brief by reference, so we processed that brief (which was not in Gale and had to be located thru WL, and even then, it was somewhat difficult to find a complete version with appendix in WL, tho ultimately we did; see Version 2 of the Tilak spreadsheet for Cudahy)</t>
  </si>
  <si>
    <t>this opinion covers No. 554 and No. 555; Kochevar's initial spreadsheet, apparently relying upon Gale, omitted the briefs for No. 555 (including esp. the CBS brief, which had much LH); Bridgman caught this in his checked of sampled cases against YLS Library hard copies, and Tilak then did a "Version 2" of the spreadsheet, incorporating the briefs for No. 555, which is reflected in the count here</t>
  </si>
  <si>
    <t>this opinion covers No. 560 and No. 561 (No. 561 was originally captioned Vinson v. ICC and later Davis v. US); original spreadsheet, relying on Gale, omitted briefs in No. 561, but Bridgman caught this by looking at hard copies, and Tilak did a Version 2 of the spreadsheet incorporating the No. 561 briefs, which is reflected in this count</t>
  </si>
  <si>
    <t>in first round, some briefs couldn't be found in Gale and were only in WL and were missing appendices; Tilak checked the hard copies for the appendices and sent a Version 2 of the spreadsheet, though the count did not change</t>
  </si>
  <si>
    <t>Bridgman found a reply brief in the hard copies that wasn't in Gale; Tilak checked it and sent his own version of spreadsheet, finding nothing in that reply brief</t>
  </si>
  <si>
    <t>Bridgman found a reply brief from Schneiderman in hard copy; Tilak checked this a sent a spreadsheet version 2, with no matches in that reply brief</t>
  </si>
  <si>
    <t>Bridgman found a reply brief in hardcopy not in Gale; Tilak checked it and sent version 2 of spreadsheet, with no matches in that reply brief</t>
  </si>
  <si>
    <t>There was apparently evidence of an appx not in Gale or WL; Tilak checked hard copies and sent a version 3 of the spreadsheet, still with no matches in the brief with that appx</t>
  </si>
  <si>
    <t>Bridgman found an SG memo in hardcopy that wasn't in Gale; Tilak checked it and sent version 2 of spreadsheet, incorporating it, but this did not change count</t>
  </si>
  <si>
    <t>apparently there was evidence of appx to SG brief missing from Gale and WL; Tilak checked hardcopy and sent version 2 of spreadsheet, which shows that this SG Appx contained ref to S. 2475, which converts 3 "private only" cites to "both" cites, as reflected in this count</t>
  </si>
  <si>
    <t>Bridgman found an amicus brief in hardcopy by Mutual Life, and also some appendices; Tilak checked these hardcopies and sent a version 2 of the spreadsheet, which converted one "neither" cite into a "private" cite, as reflected in this count</t>
  </si>
  <si>
    <t>Tilak went into hardcopy to check appx that was missing in WL; sent version 2 of spreadsheet; did not affect count</t>
  </si>
  <si>
    <t>Bridgman found that there was a companion case to this (Woodring v. Wardell), but that case was decided in a separate (if short) opinion, 309 US 527, so our protocol is NOT to process the briefs from that case [just FYI, Tilak did check the briefs in said case, and none had any matches]</t>
  </si>
  <si>
    <t>Bridgman found supplemental brief in hardcopy that wasn't in Gale; Tilak checked and sent version 2 of spreadsheet, which did not alter count</t>
  </si>
  <si>
    <t>[private briefs cites says cmte reports on 1932 revenue act but don't give number; I counted them as private cites anyway]</t>
  </si>
  <si>
    <t>I originally drew Weiler v. US, 323 US 606 (1945), but this case turned out to have 0 LH, so a case was drawn from the remaining 4, which turned out to be Muschany</t>
  </si>
  <si>
    <t>Muschany v. United States (2 cases)</t>
  </si>
  <si>
    <t>324 US 49</t>
  </si>
  <si>
    <t>I originally drew Special Equipment Co. v. Coe, 324 US 370 (1945), but this case turned out to have 0 LH, so a case was drawn from the remaining 4, which turned out to be Putnam's Estate</t>
  </si>
  <si>
    <t xml:space="preserve">Putnam's Estate . Commissioner of Internal Revenue </t>
  </si>
  <si>
    <t>324 US 393</t>
  </si>
  <si>
    <t>this case was re-argued, so we did not count the briefs from the first round; with those briefs, the count would be "2-5-0-0"</t>
  </si>
  <si>
    <t>apparently reply brief (tho on Gale) was missed in first round; Tilak processed it and sent version 2 of spreadsheet, which did not alter count; also note this case was reargued, but only because the initial decision was a per curiam affirmance by an equally divided court; Tilak found there to be only one round of briefing on the merits</t>
  </si>
  <si>
    <t>unusual LH citation format, with LH docs in record</t>
  </si>
  <si>
    <t>unable to find any briefs; therefore omitted from exercise (as stated in Appendix I)</t>
  </si>
  <si>
    <t>*this line reflects weighting of the strata according to the number of citations appearing in the heavy cases (520) and in the regular cases (1363) - see SS 2-2, cell K42 and cell K957</t>
  </si>
  <si>
    <t>*this line reflects weighting of the strata according to the number of citations appearing in the one heavy case (56) and in the regular cases (244) - see SS 2-2, cell K48 and cell K238</t>
  </si>
  <si>
    <t>LH Cites (from the original counts for all cases)</t>
  </si>
  <si>
    <t>1936-1939: CASES WITH 1-5 CITES AND FEDERAL BRIEF--SAMPLE OF 20% [NOT USED IN PAPER]</t>
  </si>
  <si>
    <t>1936-1939: CASES WITH 6+ CITES WITH FEDERAL BRIEF--WHOLE POPULATION [NOT USED IN PAPER]</t>
  </si>
  <si>
    <t>1936-1939: CASES WITH 6+ CITES WITHOUT FEDERAL BRIEF--WHOLE POPULATION [NOT USED IN PAPER]</t>
  </si>
  <si>
    <t>1936-1939: CASES WITH 1-5 CITES AND NO FEDERAL BRIEF--SAMPLE OF 20% [NOT USED IN PAPER]</t>
  </si>
  <si>
    <t>1940-1945: CASES WITH FEDERAL GOVT BRIEF AND OVER 25 CITES IN OUR INITIAL COUNT--WHOLE POPULATION</t>
  </si>
  <si>
    <t>1940-1945: CASES WITH FEDERAL GOVT BRIEF AND 25 CITES OR LESS IN OUR INITIAL COUNT--SAMPLE OF 20%</t>
  </si>
  <si>
    <t>1940-1945: CASES WITHOUT FEDERAL GOVT BRIEF AND OVER 25 CITES IN OUR INITIAL COUNT--WHOLE POPULATION</t>
  </si>
  <si>
    <t>1940-1945: CASES WITHOUT FEDERAL GOVT BRIEF AND 25 CITES OR LESS IN OUR INITIAL COUNT--SAMPLE OF 20%</t>
  </si>
  <si>
    <t>Lower Court: No Match</t>
  </si>
  <si>
    <t>Lower Court: Match</t>
  </si>
  <si>
    <t>Fed and Non-Fed Match</t>
  </si>
  <si>
    <t>Fed Only Match</t>
  </si>
  <si>
    <t>Non-Fed Only Match</t>
  </si>
  <si>
    <t>Neither Fed Nor Non-Fed Match</t>
  </si>
  <si>
    <t>some cases in this bin no longer have 25+ cites after the refinements to the dataset; did the refinements put any new cases INTO the bin? --NO</t>
  </si>
  <si>
    <t>NOTE: in the folder "Individual Case Spreadsheets Underlying SS 3-1," the spreadsheets sometimes duplicate one another (as per the intercoder exercises); for a case that has two spreadsheets, one by each RA, the spreadsheet actually used in the calculations below is that of the RA to whom the case was originally assigned; the spreadsheet by the OTHER RA will have a filename beginning with the word "Intercoder"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</si>
</sst>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u/>
      <sz val="12"/>
      <color theme="1"/>
      <name val="Calibri"/>
      <family val="2"/>
      <scheme val="minor"/>
    </font>
    <font>
      <b/>
      <u/>
      <sz val="12"/>
      <color rgb="FF000000"/>
      <name val="Calibri"/>
      <family val="2"/>
      <scheme val="minor"/>
    </font>
    <font>
      <b/>
      <u/>
      <sz val="11"/>
      <color theme="1"/>
      <name val="Calibri"/>
      <family val="2"/>
      <scheme val="minor"/>
    </font>
    <font>
      <sz val="12"/>
      <color theme="1"/>
      <name val="Calibri"/>
      <family val="2"/>
      <scheme val="minor"/>
    </font>
    <font>
      <sz val="12"/>
      <name val="Calibri"/>
      <family val="2"/>
      <scheme val="minor"/>
    </font>
  </fonts>
  <fills count="7">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00B0F0"/>
        <bgColor indexed="64"/>
      </patternFill>
    </fill>
  </fills>
  <borders count="1">
    <border>
      <left/>
      <right/>
      <top/>
      <bottom/>
      <diagonal/>
    </border>
  </borders>
  <cellStyleXfs count="226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8" fillId="0" borderId="0" applyFont="0" applyFill="0" applyBorder="0" applyAlignment="0" applyProtection="0"/>
  </cellStyleXfs>
  <cellXfs count="33">
    <xf numFmtId="0" fontId="0" fillId="0" borderId="0" xfId="0"/>
    <xf numFmtId="0" fontId="1" fillId="0" borderId="0" xfId="0" applyFont="1"/>
    <xf numFmtId="0" fontId="0" fillId="0" borderId="0" xfId="0" applyFont="1"/>
    <xf numFmtId="14" fontId="0" fillId="0" borderId="0" xfId="0" applyNumberFormat="1" applyFont="1"/>
    <xf numFmtId="14" fontId="0" fillId="0" borderId="0" xfId="0" applyNumberFormat="1"/>
    <xf numFmtId="0" fontId="4" fillId="0" borderId="0" xfId="0" applyFont="1"/>
    <xf numFmtId="0" fontId="5" fillId="0" borderId="0" xfId="0" applyFont="1"/>
    <xf numFmtId="14" fontId="0" fillId="2" borderId="0" xfId="0" applyNumberFormat="1" applyFont="1" applyFill="1"/>
    <xf numFmtId="0" fontId="0" fillId="2" borderId="0" xfId="0" applyFill="1"/>
    <xf numFmtId="0" fontId="6" fillId="0" borderId="0" xfId="0" applyFont="1"/>
    <xf numFmtId="0" fontId="0" fillId="0" borderId="0" xfId="0" applyFill="1"/>
    <xf numFmtId="14" fontId="0" fillId="0" borderId="0" xfId="0" applyNumberFormat="1" applyFill="1"/>
    <xf numFmtId="0" fontId="7" fillId="0" borderId="0" xfId="0" applyFont="1" applyFill="1"/>
    <xf numFmtId="0" fontId="0" fillId="0" borderId="0" xfId="0" applyFont="1" applyFill="1"/>
    <xf numFmtId="0" fontId="1" fillId="2" borderId="0" xfId="0" applyFont="1" applyFill="1"/>
    <xf numFmtId="14" fontId="0" fillId="2" borderId="0" xfId="0" applyNumberFormat="1" applyFill="1"/>
    <xf numFmtId="0" fontId="6" fillId="2" borderId="0" xfId="0" applyFont="1" applyFill="1"/>
    <xf numFmtId="0" fontId="0" fillId="3" borderId="0" xfId="0" applyFill="1"/>
    <xf numFmtId="14" fontId="0" fillId="3" borderId="0" xfId="0" applyNumberFormat="1" applyFont="1" applyFill="1"/>
    <xf numFmtId="14" fontId="0" fillId="3" borderId="0" xfId="0" applyNumberFormat="1" applyFill="1"/>
    <xf numFmtId="0" fontId="1" fillId="0" borderId="0" xfId="0" applyFont="1" applyFill="1"/>
    <xf numFmtId="14" fontId="0" fillId="0" borderId="0" xfId="0" applyNumberFormat="1" applyFont="1" applyFill="1"/>
    <xf numFmtId="0" fontId="6" fillId="0" borderId="0" xfId="0" applyFont="1" applyFill="1"/>
    <xf numFmtId="0" fontId="0" fillId="4" borderId="0" xfId="0" applyFill="1"/>
    <xf numFmtId="0" fontId="0" fillId="5" borderId="0" xfId="0" applyFill="1"/>
    <xf numFmtId="9" fontId="0" fillId="0" borderId="0" xfId="2263" applyFont="1"/>
    <xf numFmtId="0" fontId="4" fillId="3" borderId="0" xfId="0" applyFont="1" applyFill="1"/>
    <xf numFmtId="164" fontId="0" fillId="3" borderId="0" xfId="2263" applyNumberFormat="1" applyFont="1" applyFill="1"/>
    <xf numFmtId="164" fontId="0" fillId="6" borderId="0" xfId="2263" applyNumberFormat="1" applyFont="1" applyFill="1"/>
    <xf numFmtId="14" fontId="0" fillId="4" borderId="0" xfId="0" applyNumberFormat="1" applyFont="1" applyFill="1"/>
    <xf numFmtId="10" fontId="0" fillId="6" borderId="0" xfId="2263" applyNumberFormat="1" applyFont="1" applyFill="1"/>
    <xf numFmtId="0" fontId="0" fillId="3" borderId="0" xfId="2263" applyNumberFormat="1" applyFont="1" applyFill="1"/>
    <xf numFmtId="0" fontId="9" fillId="4" borderId="0" xfId="0" applyFont="1" applyFill="1"/>
  </cellXfs>
  <cellStyles count="226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6" builtinId="9" hidden="1"/>
    <cellStyle name="Followed Hyperlink" xfId="1918" builtinId="9" hidden="1"/>
    <cellStyle name="Followed Hyperlink" xfId="1920" builtinId="9" hidden="1"/>
    <cellStyle name="Followed Hyperlink" xfId="1922" builtinId="9" hidden="1"/>
    <cellStyle name="Followed Hyperlink" xfId="1924" builtinId="9" hidden="1"/>
    <cellStyle name="Followed Hyperlink" xfId="1926" builtinId="9" hidden="1"/>
    <cellStyle name="Followed Hyperlink" xfId="1928" builtinId="9" hidden="1"/>
    <cellStyle name="Followed Hyperlink" xfId="1930" builtinId="9" hidden="1"/>
    <cellStyle name="Followed Hyperlink" xfId="1932" builtinId="9" hidden="1"/>
    <cellStyle name="Followed Hyperlink" xfId="1934" builtinId="9" hidden="1"/>
    <cellStyle name="Followed Hyperlink" xfId="1936" builtinId="9" hidden="1"/>
    <cellStyle name="Followed Hyperlink" xfId="1938" builtinId="9" hidden="1"/>
    <cellStyle name="Followed Hyperlink" xfId="1940" builtinId="9" hidden="1"/>
    <cellStyle name="Followed Hyperlink" xfId="1942" builtinId="9" hidden="1"/>
    <cellStyle name="Followed Hyperlink" xfId="1944" builtinId="9" hidden="1"/>
    <cellStyle name="Followed Hyperlink" xfId="1946" builtinId="9" hidden="1"/>
    <cellStyle name="Followed Hyperlink" xfId="1948" builtinId="9" hidden="1"/>
    <cellStyle name="Followed Hyperlink" xfId="1950" builtinId="9" hidden="1"/>
    <cellStyle name="Followed Hyperlink" xfId="1952" builtinId="9" hidden="1"/>
    <cellStyle name="Followed Hyperlink" xfId="1954" builtinId="9" hidden="1"/>
    <cellStyle name="Followed Hyperlink" xfId="1956" builtinId="9" hidden="1"/>
    <cellStyle name="Followed Hyperlink" xfId="1958" builtinId="9" hidden="1"/>
    <cellStyle name="Followed Hyperlink" xfId="1960" builtinId="9" hidden="1"/>
    <cellStyle name="Followed Hyperlink" xfId="1962" builtinId="9" hidden="1"/>
    <cellStyle name="Followed Hyperlink" xfId="1964" builtinId="9" hidden="1"/>
    <cellStyle name="Followed Hyperlink" xfId="1966" builtinId="9" hidden="1"/>
    <cellStyle name="Followed Hyperlink" xfId="1968" builtinId="9" hidden="1"/>
    <cellStyle name="Followed Hyperlink" xfId="1970" builtinId="9" hidden="1"/>
    <cellStyle name="Followed Hyperlink" xfId="1972" builtinId="9" hidden="1"/>
    <cellStyle name="Followed Hyperlink" xfId="1974" builtinId="9" hidden="1"/>
    <cellStyle name="Followed Hyperlink" xfId="1976" builtinId="9" hidden="1"/>
    <cellStyle name="Followed Hyperlink" xfId="1978" builtinId="9" hidden="1"/>
    <cellStyle name="Followed Hyperlink" xfId="1980" builtinId="9" hidden="1"/>
    <cellStyle name="Followed Hyperlink" xfId="1982" builtinId="9" hidden="1"/>
    <cellStyle name="Followed Hyperlink" xfId="1984" builtinId="9" hidden="1"/>
    <cellStyle name="Followed Hyperlink" xfId="1986" builtinId="9" hidden="1"/>
    <cellStyle name="Followed Hyperlink" xfId="1988" builtinId="9" hidden="1"/>
    <cellStyle name="Followed Hyperlink" xfId="1990" builtinId="9" hidden="1"/>
    <cellStyle name="Followed Hyperlink" xfId="1992" builtinId="9" hidden="1"/>
    <cellStyle name="Followed Hyperlink" xfId="1994" builtinId="9" hidden="1"/>
    <cellStyle name="Followed Hyperlink" xfId="1996" builtinId="9" hidden="1"/>
    <cellStyle name="Followed Hyperlink" xfId="1998" builtinId="9" hidden="1"/>
    <cellStyle name="Followed Hyperlink" xfId="2000" builtinId="9" hidden="1"/>
    <cellStyle name="Followed Hyperlink" xfId="2002" builtinId="9" hidden="1"/>
    <cellStyle name="Followed Hyperlink" xfId="2004" builtinId="9" hidden="1"/>
    <cellStyle name="Followed Hyperlink" xfId="2006" builtinId="9" hidden="1"/>
    <cellStyle name="Followed Hyperlink" xfId="2008" builtinId="9" hidden="1"/>
    <cellStyle name="Followed Hyperlink" xfId="2010" builtinId="9" hidden="1"/>
    <cellStyle name="Followed Hyperlink" xfId="2012" builtinId="9" hidden="1"/>
    <cellStyle name="Followed Hyperlink" xfId="2014" builtinId="9" hidden="1"/>
    <cellStyle name="Followed Hyperlink" xfId="2016" builtinId="9" hidden="1"/>
    <cellStyle name="Followed Hyperlink" xfId="2018" builtinId="9" hidden="1"/>
    <cellStyle name="Followed Hyperlink" xfId="2020" builtinId="9" hidden="1"/>
    <cellStyle name="Followed Hyperlink" xfId="2022" builtinId="9" hidden="1"/>
    <cellStyle name="Followed Hyperlink" xfId="2024" builtinId="9" hidden="1"/>
    <cellStyle name="Followed Hyperlink" xfId="2026" builtinId="9" hidden="1"/>
    <cellStyle name="Followed Hyperlink" xfId="2028" builtinId="9" hidden="1"/>
    <cellStyle name="Followed Hyperlink" xfId="2030" builtinId="9" hidden="1"/>
    <cellStyle name="Followed Hyperlink" xfId="2032" builtinId="9" hidden="1"/>
    <cellStyle name="Followed Hyperlink" xfId="2034" builtinId="9" hidden="1"/>
    <cellStyle name="Followed Hyperlink" xfId="2036" builtinId="9" hidden="1"/>
    <cellStyle name="Followed Hyperlink" xfId="2038" builtinId="9" hidden="1"/>
    <cellStyle name="Followed Hyperlink" xfId="2040" builtinId="9" hidden="1"/>
    <cellStyle name="Followed Hyperlink" xfId="2042" builtinId="9" hidden="1"/>
    <cellStyle name="Followed Hyperlink" xfId="2044" builtinId="9" hidden="1"/>
    <cellStyle name="Followed Hyperlink" xfId="2046" builtinId="9" hidden="1"/>
    <cellStyle name="Followed Hyperlink" xfId="2048" builtinId="9" hidden="1"/>
    <cellStyle name="Followed Hyperlink" xfId="2050" builtinId="9" hidden="1"/>
    <cellStyle name="Followed Hyperlink" xfId="2052" builtinId="9" hidden="1"/>
    <cellStyle name="Followed Hyperlink" xfId="2054" builtinId="9" hidden="1"/>
    <cellStyle name="Followed Hyperlink" xfId="2056" builtinId="9" hidden="1"/>
    <cellStyle name="Followed Hyperlink" xfId="2058" builtinId="9" hidden="1"/>
    <cellStyle name="Followed Hyperlink" xfId="2060" builtinId="9" hidden="1"/>
    <cellStyle name="Followed Hyperlink" xfId="2062" builtinId="9" hidden="1"/>
    <cellStyle name="Followed Hyperlink" xfId="2064" builtinId="9" hidden="1"/>
    <cellStyle name="Followed Hyperlink" xfId="2066" builtinId="9" hidden="1"/>
    <cellStyle name="Followed Hyperlink" xfId="2068" builtinId="9" hidden="1"/>
    <cellStyle name="Followed Hyperlink" xfId="2070" builtinId="9" hidden="1"/>
    <cellStyle name="Followed Hyperlink" xfId="2072" builtinId="9" hidden="1"/>
    <cellStyle name="Followed Hyperlink" xfId="2074" builtinId="9" hidden="1"/>
    <cellStyle name="Followed Hyperlink" xfId="2076" builtinId="9" hidden="1"/>
    <cellStyle name="Followed Hyperlink" xfId="2078" builtinId="9" hidden="1"/>
    <cellStyle name="Followed Hyperlink" xfId="2080" builtinId="9" hidden="1"/>
    <cellStyle name="Followed Hyperlink" xfId="2082" builtinId="9" hidden="1"/>
    <cellStyle name="Followed Hyperlink" xfId="2084" builtinId="9" hidden="1"/>
    <cellStyle name="Followed Hyperlink" xfId="2086" builtinId="9" hidden="1"/>
    <cellStyle name="Followed Hyperlink" xfId="2088" builtinId="9" hidden="1"/>
    <cellStyle name="Followed Hyperlink" xfId="2090" builtinId="9" hidden="1"/>
    <cellStyle name="Followed Hyperlink" xfId="2092" builtinId="9" hidden="1"/>
    <cellStyle name="Followed Hyperlink" xfId="2094" builtinId="9" hidden="1"/>
    <cellStyle name="Followed Hyperlink" xfId="2096" builtinId="9" hidden="1"/>
    <cellStyle name="Followed Hyperlink" xfId="2098" builtinId="9" hidden="1"/>
    <cellStyle name="Followed Hyperlink" xfId="2100" builtinId="9" hidden="1"/>
    <cellStyle name="Followed Hyperlink" xfId="2102" builtinId="9" hidden="1"/>
    <cellStyle name="Followed Hyperlink" xfId="2104" builtinId="9" hidden="1"/>
    <cellStyle name="Followed Hyperlink" xfId="2106" builtinId="9" hidden="1"/>
    <cellStyle name="Followed Hyperlink" xfId="2108" builtinId="9" hidden="1"/>
    <cellStyle name="Followed Hyperlink" xfId="2110" builtinId="9" hidden="1"/>
    <cellStyle name="Followed Hyperlink" xfId="2112" builtinId="9" hidden="1"/>
    <cellStyle name="Followed Hyperlink" xfId="2114" builtinId="9" hidden="1"/>
    <cellStyle name="Followed Hyperlink" xfId="2116" builtinId="9" hidden="1"/>
    <cellStyle name="Followed Hyperlink" xfId="2118" builtinId="9" hidden="1"/>
    <cellStyle name="Followed Hyperlink" xfId="2120" builtinId="9" hidden="1"/>
    <cellStyle name="Followed Hyperlink" xfId="2122" builtinId="9" hidden="1"/>
    <cellStyle name="Followed Hyperlink" xfId="2124" builtinId="9" hidden="1"/>
    <cellStyle name="Followed Hyperlink" xfId="2126" builtinId="9" hidden="1"/>
    <cellStyle name="Followed Hyperlink" xfId="2128" builtinId="9" hidden="1"/>
    <cellStyle name="Followed Hyperlink" xfId="2130" builtinId="9" hidden="1"/>
    <cellStyle name="Followed Hyperlink" xfId="2132" builtinId="9" hidden="1"/>
    <cellStyle name="Followed Hyperlink" xfId="2134" builtinId="9" hidden="1"/>
    <cellStyle name="Followed Hyperlink" xfId="2136" builtinId="9" hidden="1"/>
    <cellStyle name="Followed Hyperlink" xfId="2138" builtinId="9" hidden="1"/>
    <cellStyle name="Followed Hyperlink" xfId="2140" builtinId="9" hidden="1"/>
    <cellStyle name="Followed Hyperlink" xfId="2142" builtinId="9" hidden="1"/>
    <cellStyle name="Followed Hyperlink" xfId="2144" builtinId="9" hidden="1"/>
    <cellStyle name="Followed Hyperlink" xfId="2146" builtinId="9" hidden="1"/>
    <cellStyle name="Followed Hyperlink" xfId="2148" builtinId="9" hidden="1"/>
    <cellStyle name="Followed Hyperlink" xfId="2150" builtinId="9" hidden="1"/>
    <cellStyle name="Followed Hyperlink" xfId="2152" builtinId="9" hidden="1"/>
    <cellStyle name="Followed Hyperlink" xfId="2154" builtinId="9" hidden="1"/>
    <cellStyle name="Followed Hyperlink" xfId="2156" builtinId="9" hidden="1"/>
    <cellStyle name="Followed Hyperlink" xfId="2158" builtinId="9" hidden="1"/>
    <cellStyle name="Followed Hyperlink" xfId="2160" builtinId="9" hidden="1"/>
    <cellStyle name="Followed Hyperlink" xfId="2162" builtinId="9" hidden="1"/>
    <cellStyle name="Followed Hyperlink" xfId="2164" builtinId="9" hidden="1"/>
    <cellStyle name="Followed Hyperlink" xfId="2166" builtinId="9" hidden="1"/>
    <cellStyle name="Followed Hyperlink" xfId="2168" builtinId="9" hidden="1"/>
    <cellStyle name="Followed Hyperlink" xfId="2170" builtinId="9" hidden="1"/>
    <cellStyle name="Followed Hyperlink" xfId="2172" builtinId="9" hidden="1"/>
    <cellStyle name="Followed Hyperlink" xfId="2174" builtinId="9" hidden="1"/>
    <cellStyle name="Followed Hyperlink" xfId="2176" builtinId="9" hidden="1"/>
    <cellStyle name="Followed Hyperlink" xfId="2178" builtinId="9" hidden="1"/>
    <cellStyle name="Followed Hyperlink" xfId="2180" builtinId="9" hidden="1"/>
    <cellStyle name="Followed Hyperlink" xfId="2182" builtinId="9" hidden="1"/>
    <cellStyle name="Followed Hyperlink" xfId="2184" builtinId="9" hidden="1"/>
    <cellStyle name="Followed Hyperlink" xfId="2186" builtinId="9" hidden="1"/>
    <cellStyle name="Followed Hyperlink" xfId="2188" builtinId="9" hidden="1"/>
    <cellStyle name="Followed Hyperlink" xfId="2190" builtinId="9" hidden="1"/>
    <cellStyle name="Followed Hyperlink" xfId="2192" builtinId="9" hidden="1"/>
    <cellStyle name="Followed Hyperlink" xfId="2194" builtinId="9" hidden="1"/>
    <cellStyle name="Followed Hyperlink" xfId="2196" builtinId="9" hidden="1"/>
    <cellStyle name="Followed Hyperlink" xfId="2198" builtinId="9" hidden="1"/>
    <cellStyle name="Followed Hyperlink" xfId="2200" builtinId="9" hidden="1"/>
    <cellStyle name="Followed Hyperlink" xfId="2202" builtinId="9" hidden="1"/>
    <cellStyle name="Followed Hyperlink" xfId="2204" builtinId="9" hidden="1"/>
    <cellStyle name="Followed Hyperlink" xfId="2206" builtinId="9" hidden="1"/>
    <cellStyle name="Followed Hyperlink" xfId="2208" builtinId="9" hidden="1"/>
    <cellStyle name="Followed Hyperlink" xfId="2210" builtinId="9" hidden="1"/>
    <cellStyle name="Followed Hyperlink" xfId="2212" builtinId="9" hidden="1"/>
    <cellStyle name="Followed Hyperlink" xfId="2214" builtinId="9" hidden="1"/>
    <cellStyle name="Followed Hyperlink" xfId="2216" builtinId="9" hidden="1"/>
    <cellStyle name="Followed Hyperlink" xfId="2218" builtinId="9" hidden="1"/>
    <cellStyle name="Followed Hyperlink" xfId="2220" builtinId="9" hidden="1"/>
    <cellStyle name="Followed Hyperlink" xfId="2222" builtinId="9" hidden="1"/>
    <cellStyle name="Followed Hyperlink" xfId="2224" builtinId="9" hidden="1"/>
    <cellStyle name="Followed Hyperlink" xfId="2226" builtinId="9" hidden="1"/>
    <cellStyle name="Followed Hyperlink" xfId="2228" builtinId="9" hidden="1"/>
    <cellStyle name="Followed Hyperlink" xfId="2230" builtinId="9" hidden="1"/>
    <cellStyle name="Followed Hyperlink" xfId="2232" builtinId="9" hidden="1"/>
    <cellStyle name="Followed Hyperlink" xfId="2234" builtinId="9" hidden="1"/>
    <cellStyle name="Followed Hyperlink" xfId="2236" builtinId="9" hidden="1"/>
    <cellStyle name="Followed Hyperlink" xfId="2238" builtinId="9" hidden="1"/>
    <cellStyle name="Followed Hyperlink" xfId="2240" builtinId="9" hidden="1"/>
    <cellStyle name="Followed Hyperlink" xfId="2242" builtinId="9" hidden="1"/>
    <cellStyle name="Followed Hyperlink" xfId="2244" builtinId="9" hidden="1"/>
    <cellStyle name="Followed Hyperlink" xfId="2246" builtinId="9" hidden="1"/>
    <cellStyle name="Followed Hyperlink" xfId="2248" builtinId="9" hidden="1"/>
    <cellStyle name="Followed Hyperlink" xfId="2250" builtinId="9" hidden="1"/>
    <cellStyle name="Followed Hyperlink" xfId="2252" builtinId="9" hidden="1"/>
    <cellStyle name="Followed Hyperlink" xfId="2254" builtinId="9" hidden="1"/>
    <cellStyle name="Followed Hyperlink" xfId="2256" builtinId="9" hidden="1"/>
    <cellStyle name="Followed Hyperlink" xfId="2258" builtinId="9" hidden="1"/>
    <cellStyle name="Followed Hyperlink" xfId="2260" builtinId="9" hidden="1"/>
    <cellStyle name="Followed Hyperlink" xfId="226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5" builtinId="8" hidden="1"/>
    <cellStyle name="Hyperlink" xfId="1917" builtinId="8" hidden="1"/>
    <cellStyle name="Hyperlink" xfId="1919" builtinId="8" hidden="1"/>
    <cellStyle name="Hyperlink" xfId="1921" builtinId="8" hidden="1"/>
    <cellStyle name="Hyperlink" xfId="1923" builtinId="8" hidden="1"/>
    <cellStyle name="Hyperlink" xfId="1925" builtinId="8" hidden="1"/>
    <cellStyle name="Hyperlink" xfId="1927" builtinId="8" hidden="1"/>
    <cellStyle name="Hyperlink" xfId="1929" builtinId="8" hidden="1"/>
    <cellStyle name="Hyperlink" xfId="1931" builtinId="8" hidden="1"/>
    <cellStyle name="Hyperlink" xfId="1933" builtinId="8" hidden="1"/>
    <cellStyle name="Hyperlink" xfId="1935" builtinId="8" hidden="1"/>
    <cellStyle name="Hyperlink" xfId="1937" builtinId="8" hidden="1"/>
    <cellStyle name="Hyperlink" xfId="1939" builtinId="8" hidden="1"/>
    <cellStyle name="Hyperlink" xfId="1941" builtinId="8" hidden="1"/>
    <cellStyle name="Hyperlink" xfId="1943" builtinId="8" hidden="1"/>
    <cellStyle name="Hyperlink" xfId="1945" builtinId="8" hidden="1"/>
    <cellStyle name="Hyperlink" xfId="1947" builtinId="8" hidden="1"/>
    <cellStyle name="Hyperlink" xfId="1949" builtinId="8" hidden="1"/>
    <cellStyle name="Hyperlink" xfId="1951" builtinId="8" hidden="1"/>
    <cellStyle name="Hyperlink" xfId="1953" builtinId="8" hidden="1"/>
    <cellStyle name="Hyperlink" xfId="1955" builtinId="8" hidden="1"/>
    <cellStyle name="Hyperlink" xfId="1957" builtinId="8" hidden="1"/>
    <cellStyle name="Hyperlink" xfId="1959" builtinId="8" hidden="1"/>
    <cellStyle name="Hyperlink" xfId="1961" builtinId="8" hidden="1"/>
    <cellStyle name="Hyperlink" xfId="1963" builtinId="8" hidden="1"/>
    <cellStyle name="Hyperlink" xfId="1965" builtinId="8" hidden="1"/>
    <cellStyle name="Hyperlink" xfId="1967" builtinId="8" hidden="1"/>
    <cellStyle name="Hyperlink" xfId="1969" builtinId="8" hidden="1"/>
    <cellStyle name="Hyperlink" xfId="1971" builtinId="8" hidden="1"/>
    <cellStyle name="Hyperlink" xfId="1973" builtinId="8" hidden="1"/>
    <cellStyle name="Hyperlink" xfId="1975" builtinId="8" hidden="1"/>
    <cellStyle name="Hyperlink" xfId="1977" builtinId="8" hidden="1"/>
    <cellStyle name="Hyperlink" xfId="1979" builtinId="8" hidden="1"/>
    <cellStyle name="Hyperlink" xfId="1981" builtinId="8" hidden="1"/>
    <cellStyle name="Hyperlink" xfId="1983" builtinId="8" hidden="1"/>
    <cellStyle name="Hyperlink" xfId="1985" builtinId="8" hidden="1"/>
    <cellStyle name="Hyperlink" xfId="1987" builtinId="8" hidden="1"/>
    <cellStyle name="Hyperlink" xfId="1989" builtinId="8" hidden="1"/>
    <cellStyle name="Hyperlink" xfId="1991" builtinId="8" hidden="1"/>
    <cellStyle name="Hyperlink" xfId="1993" builtinId="8" hidden="1"/>
    <cellStyle name="Hyperlink" xfId="1995" builtinId="8" hidden="1"/>
    <cellStyle name="Hyperlink" xfId="1997" builtinId="8" hidden="1"/>
    <cellStyle name="Hyperlink" xfId="1999" builtinId="8" hidden="1"/>
    <cellStyle name="Hyperlink" xfId="2001" builtinId="8" hidden="1"/>
    <cellStyle name="Hyperlink" xfId="2003" builtinId="8" hidden="1"/>
    <cellStyle name="Hyperlink" xfId="2005" builtinId="8" hidden="1"/>
    <cellStyle name="Hyperlink" xfId="2007" builtinId="8" hidden="1"/>
    <cellStyle name="Hyperlink" xfId="2009" builtinId="8" hidden="1"/>
    <cellStyle name="Hyperlink" xfId="2011" builtinId="8" hidden="1"/>
    <cellStyle name="Hyperlink" xfId="2013" builtinId="8" hidden="1"/>
    <cellStyle name="Hyperlink" xfId="2015" builtinId="8" hidden="1"/>
    <cellStyle name="Hyperlink" xfId="2017" builtinId="8" hidden="1"/>
    <cellStyle name="Hyperlink" xfId="2019" builtinId="8" hidden="1"/>
    <cellStyle name="Hyperlink" xfId="2021" builtinId="8" hidden="1"/>
    <cellStyle name="Hyperlink" xfId="2023" builtinId="8" hidden="1"/>
    <cellStyle name="Hyperlink" xfId="2025" builtinId="8" hidden="1"/>
    <cellStyle name="Hyperlink" xfId="2027" builtinId="8" hidden="1"/>
    <cellStyle name="Hyperlink" xfId="2029" builtinId="8" hidden="1"/>
    <cellStyle name="Hyperlink" xfId="2031" builtinId="8" hidden="1"/>
    <cellStyle name="Hyperlink" xfId="2033" builtinId="8" hidden="1"/>
    <cellStyle name="Hyperlink" xfId="2035" builtinId="8" hidden="1"/>
    <cellStyle name="Hyperlink" xfId="2037" builtinId="8" hidden="1"/>
    <cellStyle name="Hyperlink" xfId="2039" builtinId="8" hidden="1"/>
    <cellStyle name="Hyperlink" xfId="2041" builtinId="8" hidden="1"/>
    <cellStyle name="Hyperlink" xfId="2043" builtinId="8" hidden="1"/>
    <cellStyle name="Hyperlink" xfId="2045" builtinId="8" hidden="1"/>
    <cellStyle name="Hyperlink" xfId="2047" builtinId="8" hidden="1"/>
    <cellStyle name="Hyperlink" xfId="2049" builtinId="8" hidden="1"/>
    <cellStyle name="Hyperlink" xfId="2051" builtinId="8" hidden="1"/>
    <cellStyle name="Hyperlink" xfId="2053" builtinId="8" hidden="1"/>
    <cellStyle name="Hyperlink" xfId="2055" builtinId="8" hidden="1"/>
    <cellStyle name="Hyperlink" xfId="2057" builtinId="8" hidden="1"/>
    <cellStyle name="Hyperlink" xfId="2059" builtinId="8" hidden="1"/>
    <cellStyle name="Hyperlink" xfId="2061" builtinId="8" hidden="1"/>
    <cellStyle name="Hyperlink" xfId="2063" builtinId="8" hidden="1"/>
    <cellStyle name="Hyperlink" xfId="2065" builtinId="8" hidden="1"/>
    <cellStyle name="Hyperlink" xfId="2067" builtinId="8" hidden="1"/>
    <cellStyle name="Hyperlink" xfId="2069" builtinId="8" hidden="1"/>
    <cellStyle name="Hyperlink" xfId="2071" builtinId="8" hidden="1"/>
    <cellStyle name="Hyperlink" xfId="2073" builtinId="8" hidden="1"/>
    <cellStyle name="Hyperlink" xfId="2075" builtinId="8" hidden="1"/>
    <cellStyle name="Hyperlink" xfId="2077" builtinId="8" hidden="1"/>
    <cellStyle name="Hyperlink" xfId="2079" builtinId="8" hidden="1"/>
    <cellStyle name="Hyperlink" xfId="2081" builtinId="8" hidden="1"/>
    <cellStyle name="Hyperlink" xfId="2083" builtinId="8" hidden="1"/>
    <cellStyle name="Hyperlink" xfId="2085" builtinId="8" hidden="1"/>
    <cellStyle name="Hyperlink" xfId="2087" builtinId="8" hidden="1"/>
    <cellStyle name="Hyperlink" xfId="2089" builtinId="8" hidden="1"/>
    <cellStyle name="Hyperlink" xfId="2091" builtinId="8" hidden="1"/>
    <cellStyle name="Hyperlink" xfId="2093" builtinId="8" hidden="1"/>
    <cellStyle name="Hyperlink" xfId="2095" builtinId="8" hidden="1"/>
    <cellStyle name="Hyperlink" xfId="2097" builtinId="8" hidden="1"/>
    <cellStyle name="Hyperlink" xfId="2099" builtinId="8" hidden="1"/>
    <cellStyle name="Hyperlink" xfId="2101" builtinId="8" hidden="1"/>
    <cellStyle name="Hyperlink" xfId="2103" builtinId="8" hidden="1"/>
    <cellStyle name="Hyperlink" xfId="2105" builtinId="8" hidden="1"/>
    <cellStyle name="Hyperlink" xfId="2107" builtinId="8" hidden="1"/>
    <cellStyle name="Hyperlink" xfId="2109" builtinId="8" hidden="1"/>
    <cellStyle name="Hyperlink" xfId="2111" builtinId="8" hidden="1"/>
    <cellStyle name="Hyperlink" xfId="2113" builtinId="8" hidden="1"/>
    <cellStyle name="Hyperlink" xfId="2115" builtinId="8" hidden="1"/>
    <cellStyle name="Hyperlink" xfId="2117" builtinId="8" hidden="1"/>
    <cellStyle name="Hyperlink" xfId="2119" builtinId="8" hidden="1"/>
    <cellStyle name="Hyperlink" xfId="2121" builtinId="8" hidden="1"/>
    <cellStyle name="Hyperlink" xfId="2123" builtinId="8" hidden="1"/>
    <cellStyle name="Hyperlink" xfId="2125" builtinId="8" hidden="1"/>
    <cellStyle name="Hyperlink" xfId="2127" builtinId="8" hidden="1"/>
    <cellStyle name="Hyperlink" xfId="2129" builtinId="8" hidden="1"/>
    <cellStyle name="Hyperlink" xfId="2131" builtinId="8" hidden="1"/>
    <cellStyle name="Hyperlink" xfId="2133" builtinId="8" hidden="1"/>
    <cellStyle name="Hyperlink" xfId="2135" builtinId="8" hidden="1"/>
    <cellStyle name="Hyperlink" xfId="2137" builtinId="8" hidden="1"/>
    <cellStyle name="Hyperlink" xfId="2139" builtinId="8" hidden="1"/>
    <cellStyle name="Hyperlink" xfId="2141" builtinId="8" hidden="1"/>
    <cellStyle name="Hyperlink" xfId="2143" builtinId="8" hidden="1"/>
    <cellStyle name="Hyperlink" xfId="2145" builtinId="8" hidden="1"/>
    <cellStyle name="Hyperlink" xfId="2147" builtinId="8" hidden="1"/>
    <cellStyle name="Hyperlink" xfId="2149" builtinId="8" hidden="1"/>
    <cellStyle name="Hyperlink" xfId="2151" builtinId="8" hidden="1"/>
    <cellStyle name="Hyperlink" xfId="2153" builtinId="8" hidden="1"/>
    <cellStyle name="Hyperlink" xfId="2155" builtinId="8" hidden="1"/>
    <cellStyle name="Hyperlink" xfId="2157" builtinId="8" hidden="1"/>
    <cellStyle name="Hyperlink" xfId="2159" builtinId="8" hidden="1"/>
    <cellStyle name="Hyperlink" xfId="2161" builtinId="8" hidden="1"/>
    <cellStyle name="Hyperlink" xfId="2163" builtinId="8" hidden="1"/>
    <cellStyle name="Hyperlink" xfId="2165" builtinId="8" hidden="1"/>
    <cellStyle name="Hyperlink" xfId="2167" builtinId="8" hidden="1"/>
    <cellStyle name="Hyperlink" xfId="2169" builtinId="8" hidden="1"/>
    <cellStyle name="Hyperlink" xfId="2171" builtinId="8" hidden="1"/>
    <cellStyle name="Hyperlink" xfId="2173" builtinId="8" hidden="1"/>
    <cellStyle name="Hyperlink" xfId="2175" builtinId="8" hidden="1"/>
    <cellStyle name="Hyperlink" xfId="2177" builtinId="8" hidden="1"/>
    <cellStyle name="Hyperlink" xfId="2179" builtinId="8" hidden="1"/>
    <cellStyle name="Hyperlink" xfId="2181" builtinId="8" hidden="1"/>
    <cellStyle name="Hyperlink" xfId="2183" builtinId="8" hidden="1"/>
    <cellStyle name="Hyperlink" xfId="2185" builtinId="8" hidden="1"/>
    <cellStyle name="Hyperlink" xfId="2187" builtinId="8" hidden="1"/>
    <cellStyle name="Hyperlink" xfId="2189" builtinId="8" hidden="1"/>
    <cellStyle name="Hyperlink" xfId="2191" builtinId="8" hidden="1"/>
    <cellStyle name="Hyperlink" xfId="2193" builtinId="8" hidden="1"/>
    <cellStyle name="Hyperlink" xfId="2195" builtinId="8" hidden="1"/>
    <cellStyle name="Hyperlink" xfId="2197" builtinId="8" hidden="1"/>
    <cellStyle name="Hyperlink" xfId="2199" builtinId="8" hidden="1"/>
    <cellStyle name="Hyperlink" xfId="2201" builtinId="8" hidden="1"/>
    <cellStyle name="Hyperlink" xfId="2203" builtinId="8" hidden="1"/>
    <cellStyle name="Hyperlink" xfId="2205" builtinId="8" hidden="1"/>
    <cellStyle name="Hyperlink" xfId="2207" builtinId="8" hidden="1"/>
    <cellStyle name="Hyperlink" xfId="2209" builtinId="8" hidden="1"/>
    <cellStyle name="Hyperlink" xfId="2211" builtinId="8" hidden="1"/>
    <cellStyle name="Hyperlink" xfId="2213" builtinId="8" hidden="1"/>
    <cellStyle name="Hyperlink" xfId="2215" builtinId="8" hidden="1"/>
    <cellStyle name="Hyperlink" xfId="2217" builtinId="8" hidden="1"/>
    <cellStyle name="Hyperlink" xfId="2219" builtinId="8" hidden="1"/>
    <cellStyle name="Hyperlink" xfId="2221" builtinId="8" hidden="1"/>
    <cellStyle name="Hyperlink" xfId="2223" builtinId="8" hidden="1"/>
    <cellStyle name="Hyperlink" xfId="2225" builtinId="8" hidden="1"/>
    <cellStyle name="Hyperlink" xfId="2227" builtinId="8" hidden="1"/>
    <cellStyle name="Hyperlink" xfId="2229" builtinId="8" hidden="1"/>
    <cellStyle name="Hyperlink" xfId="2231" builtinId="8" hidden="1"/>
    <cellStyle name="Hyperlink" xfId="2233" builtinId="8" hidden="1"/>
    <cellStyle name="Hyperlink" xfId="2235" builtinId="8" hidden="1"/>
    <cellStyle name="Hyperlink" xfId="2237" builtinId="8" hidden="1"/>
    <cellStyle name="Hyperlink" xfId="2239" builtinId="8" hidden="1"/>
    <cellStyle name="Hyperlink" xfId="2241" builtinId="8" hidden="1"/>
    <cellStyle name="Hyperlink" xfId="2243" builtinId="8" hidden="1"/>
    <cellStyle name="Hyperlink" xfId="2245" builtinId="8" hidden="1"/>
    <cellStyle name="Hyperlink" xfId="2247" builtinId="8" hidden="1"/>
    <cellStyle name="Hyperlink" xfId="2249" builtinId="8" hidden="1"/>
    <cellStyle name="Hyperlink" xfId="2251" builtinId="8" hidden="1"/>
    <cellStyle name="Hyperlink" xfId="2253" builtinId="8" hidden="1"/>
    <cellStyle name="Hyperlink" xfId="2255" builtinId="8" hidden="1"/>
    <cellStyle name="Hyperlink" xfId="2257" builtinId="8" hidden="1"/>
    <cellStyle name="Hyperlink" xfId="2259" builtinId="8" hidden="1"/>
    <cellStyle name="Hyperlink" xfId="2261" builtinId="8" hidden="1"/>
    <cellStyle name="Normal" xfId="0" builtinId="0"/>
    <cellStyle name="Percent" xfId="2263"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1"/>
  <sheetViews>
    <sheetView tabSelected="1" workbookViewId="0">
      <pane ySplit="1" topLeftCell="A2" activePane="bottomLeft" state="frozen"/>
      <selection pane="bottomLeft" activeCell="A3" sqref="A3"/>
    </sheetView>
  </sheetViews>
  <sheetFormatPr defaultColWidth="11" defaultRowHeight="15.75" x14ac:dyDescent="0.25"/>
  <cols>
    <col min="1" max="1" width="29.75" customWidth="1"/>
    <col min="2" max="2" width="12.375" customWidth="1"/>
    <col min="3" max="3" width="13.5" customWidth="1"/>
    <col min="4" max="4" width="1.625" style="8" customWidth="1"/>
    <col min="5" max="7" width="5.625" customWidth="1"/>
    <col min="8" max="8" width="1.625" style="8" customWidth="1"/>
    <col min="9" max="9" width="6.625" customWidth="1"/>
    <col min="10" max="10" width="7.25" customWidth="1"/>
    <col min="11" max="11" width="6.75" customWidth="1"/>
    <col min="12" max="12" width="6.625" customWidth="1"/>
    <col min="13" max="13" width="1.625" style="8" customWidth="1"/>
    <col min="14" max="14" width="7.375" style="10" customWidth="1"/>
    <col min="15" max="15" width="5.625" style="10" customWidth="1"/>
    <col min="16" max="17" width="5.625" customWidth="1"/>
    <col min="18" max="18" width="1.625" style="8" customWidth="1"/>
    <col min="19" max="20" width="5.625" customWidth="1"/>
    <col min="21" max="21" width="1.625" style="8" customWidth="1"/>
    <col min="22" max="22" width="10.625" style="10" customWidth="1"/>
    <col min="23" max="23" width="1.625" style="8" customWidth="1"/>
    <col min="24" max="27" width="11" customWidth="1"/>
  </cols>
  <sheetData>
    <row r="1" spans="1:52" s="1" customFormat="1" x14ac:dyDescent="0.25">
      <c r="A1" s="1" t="s">
        <v>0</v>
      </c>
      <c r="B1" s="1" t="s">
        <v>5</v>
      </c>
      <c r="C1" s="1" t="s">
        <v>1</v>
      </c>
      <c r="D1" s="14"/>
      <c r="E1" s="1" t="s">
        <v>314</v>
      </c>
      <c r="F1" s="1" t="s">
        <v>367</v>
      </c>
      <c r="G1" s="1" t="s">
        <v>315</v>
      </c>
      <c r="H1" s="14"/>
      <c r="I1" s="1" t="s">
        <v>378</v>
      </c>
      <c r="J1" s="1" t="s">
        <v>379</v>
      </c>
      <c r="K1" s="1" t="s">
        <v>380</v>
      </c>
      <c r="L1" s="1" t="s">
        <v>381</v>
      </c>
      <c r="M1" s="14"/>
      <c r="N1" s="20" t="s">
        <v>377</v>
      </c>
      <c r="O1" s="20" t="s">
        <v>376</v>
      </c>
      <c r="P1" s="1" t="s">
        <v>311</v>
      </c>
      <c r="Q1" s="1" t="s">
        <v>312</v>
      </c>
      <c r="R1" s="14"/>
      <c r="S1" s="1" t="s">
        <v>331</v>
      </c>
      <c r="T1" s="1" t="s">
        <v>330</v>
      </c>
      <c r="U1" s="14"/>
      <c r="V1" s="20" t="s">
        <v>313</v>
      </c>
      <c r="W1" s="14"/>
      <c r="X1" s="1" t="s">
        <v>2</v>
      </c>
      <c r="Y1" s="1" t="s">
        <v>6</v>
      </c>
      <c r="Z1" s="1" t="s">
        <v>3</v>
      </c>
      <c r="AA1" s="1" t="s">
        <v>4</v>
      </c>
    </row>
    <row r="2" spans="1:52" s="1" customFormat="1" x14ac:dyDescent="0.25">
      <c r="A2" s="2" t="s">
        <v>383</v>
      </c>
      <c r="D2" s="14"/>
      <c r="H2" s="14"/>
      <c r="M2" s="14"/>
      <c r="N2" s="20"/>
      <c r="O2" s="20"/>
      <c r="R2" s="14"/>
      <c r="U2" s="14"/>
      <c r="V2" s="20"/>
      <c r="W2" s="14"/>
    </row>
    <row r="3" spans="1:52" s="1" customFormat="1" x14ac:dyDescent="0.25">
      <c r="A3" s="2" t="s">
        <v>329</v>
      </c>
      <c r="D3" s="14"/>
      <c r="H3" s="14"/>
      <c r="M3" s="14"/>
      <c r="N3" s="20"/>
      <c r="O3" s="20"/>
      <c r="R3" s="14"/>
      <c r="U3" s="14"/>
      <c r="V3" s="20"/>
      <c r="W3" s="14"/>
    </row>
    <row r="5" spans="1:52" x14ac:dyDescent="0.25">
      <c r="A5" s="6" t="s">
        <v>368</v>
      </c>
    </row>
    <row r="6" spans="1:52" s="2" customFormat="1" x14ac:dyDescent="0.25">
      <c r="A6" s="13" t="s">
        <v>112</v>
      </c>
      <c r="B6" t="s">
        <v>113</v>
      </c>
      <c r="C6" s="3">
        <v>13211</v>
      </c>
      <c r="D6" s="7"/>
      <c r="E6">
        <v>2</v>
      </c>
      <c r="F6"/>
      <c r="G6"/>
      <c r="H6" s="8"/>
      <c r="I6">
        <v>0</v>
      </c>
      <c r="J6">
        <v>1</v>
      </c>
      <c r="K6">
        <v>0</v>
      </c>
      <c r="L6">
        <v>1</v>
      </c>
      <c r="M6" s="7"/>
      <c r="N6">
        <v>0</v>
      </c>
      <c r="O6">
        <v>2</v>
      </c>
      <c r="P6">
        <v>1</v>
      </c>
      <c r="Q6" s="3" t="s">
        <v>321</v>
      </c>
      <c r="R6" s="7"/>
      <c r="S6">
        <v>2</v>
      </c>
      <c r="T6">
        <v>1</v>
      </c>
      <c r="U6" s="7"/>
      <c r="V6" s="21"/>
      <c r="W6" s="7"/>
      <c r="X6" s="2" t="s">
        <v>11</v>
      </c>
      <c r="Y6" s="2" t="s">
        <v>10</v>
      </c>
      <c r="Z6" s="2" t="s">
        <v>7</v>
      </c>
      <c r="AA6" s="2" t="s">
        <v>8</v>
      </c>
    </row>
    <row r="7" spans="1:52" s="2" customFormat="1" x14ac:dyDescent="0.25">
      <c r="A7" s="13" t="s">
        <v>118</v>
      </c>
      <c r="B7" t="s">
        <v>119</v>
      </c>
      <c r="C7" s="3">
        <v>13505</v>
      </c>
      <c r="D7" s="7"/>
      <c r="E7">
        <v>2</v>
      </c>
      <c r="F7">
        <v>1</v>
      </c>
      <c r="G7">
        <f>E7-F7</f>
        <v>1</v>
      </c>
      <c r="H7" s="8"/>
      <c r="I7">
        <v>0</v>
      </c>
      <c r="J7">
        <v>0</v>
      </c>
      <c r="K7">
        <v>0</v>
      </c>
      <c r="L7">
        <v>2</v>
      </c>
      <c r="M7" s="7"/>
      <c r="N7">
        <v>0</v>
      </c>
      <c r="O7">
        <v>2</v>
      </c>
      <c r="P7">
        <v>1</v>
      </c>
      <c r="Q7" s="3" t="s">
        <v>320</v>
      </c>
      <c r="R7" s="7"/>
      <c r="S7">
        <v>4</v>
      </c>
      <c r="T7">
        <v>1</v>
      </c>
      <c r="U7" s="7"/>
      <c r="V7" s="21"/>
      <c r="W7" s="7"/>
      <c r="X7" s="2" t="s">
        <v>120</v>
      </c>
      <c r="Y7" s="2" t="s">
        <v>12</v>
      </c>
      <c r="Z7" s="2" t="s">
        <v>7</v>
      </c>
      <c r="AA7" s="2" t="s">
        <v>70</v>
      </c>
      <c r="AB7"/>
      <c r="AC7"/>
      <c r="AD7"/>
      <c r="AE7"/>
      <c r="AF7"/>
      <c r="AG7"/>
      <c r="AH7"/>
      <c r="AI7"/>
      <c r="AJ7"/>
      <c r="AK7"/>
      <c r="AL7"/>
      <c r="AM7"/>
      <c r="AN7"/>
      <c r="AO7"/>
      <c r="AP7"/>
      <c r="AQ7"/>
      <c r="AR7"/>
      <c r="AS7"/>
      <c r="AT7"/>
      <c r="AU7"/>
      <c r="AV7"/>
      <c r="AW7"/>
      <c r="AX7"/>
      <c r="AY7"/>
      <c r="AZ7"/>
    </row>
    <row r="8" spans="1:52" s="2" customFormat="1" x14ac:dyDescent="0.25">
      <c r="A8" s="13" t="s">
        <v>103</v>
      </c>
      <c r="B8" s="2" t="s">
        <v>104</v>
      </c>
      <c r="C8" s="3">
        <v>13547</v>
      </c>
      <c r="D8" s="7"/>
      <c r="E8">
        <v>4</v>
      </c>
      <c r="F8"/>
      <c r="G8"/>
      <c r="H8" s="8"/>
      <c r="I8">
        <v>0</v>
      </c>
      <c r="J8">
        <v>2</v>
      </c>
      <c r="K8">
        <v>2</v>
      </c>
      <c r="L8">
        <v>0</v>
      </c>
      <c r="M8" s="7"/>
      <c r="N8">
        <v>2</v>
      </c>
      <c r="O8">
        <v>2</v>
      </c>
      <c r="P8">
        <v>1</v>
      </c>
      <c r="Q8" s="3" t="s">
        <v>321</v>
      </c>
      <c r="R8" s="7"/>
      <c r="S8">
        <v>5</v>
      </c>
      <c r="T8">
        <v>2</v>
      </c>
      <c r="U8" s="7"/>
      <c r="V8" s="21"/>
      <c r="W8" s="7"/>
      <c r="X8" s="2" t="s">
        <v>16</v>
      </c>
      <c r="Y8" s="2" t="s">
        <v>105</v>
      </c>
      <c r="Z8" s="2" t="s">
        <v>7</v>
      </c>
      <c r="AA8" s="2" t="s">
        <v>49</v>
      </c>
    </row>
    <row r="9" spans="1:52" s="2" customFormat="1" x14ac:dyDescent="0.25">
      <c r="A9" s="13" t="s">
        <v>96</v>
      </c>
      <c r="B9" s="2" t="s">
        <v>97</v>
      </c>
      <c r="C9" s="3">
        <v>13659</v>
      </c>
      <c r="D9" s="7"/>
      <c r="E9">
        <v>1</v>
      </c>
      <c r="F9"/>
      <c r="G9"/>
      <c r="H9" s="8"/>
      <c r="I9">
        <v>1</v>
      </c>
      <c r="J9">
        <v>0</v>
      </c>
      <c r="K9">
        <v>0</v>
      </c>
      <c r="L9">
        <v>0</v>
      </c>
      <c r="M9" s="7"/>
      <c r="N9" t="s">
        <v>317</v>
      </c>
      <c r="O9" t="s">
        <v>317</v>
      </c>
      <c r="P9">
        <v>0</v>
      </c>
      <c r="Q9" s="3" t="s">
        <v>318</v>
      </c>
      <c r="R9" s="7"/>
      <c r="S9">
        <v>2</v>
      </c>
      <c r="T9">
        <v>1</v>
      </c>
      <c r="U9" s="7"/>
      <c r="V9" s="21"/>
      <c r="W9" s="7"/>
      <c r="X9" s="2" t="s">
        <v>90</v>
      </c>
      <c r="Y9" s="2" t="s">
        <v>12</v>
      </c>
      <c r="Z9" s="2" t="s">
        <v>7</v>
      </c>
      <c r="AA9" s="2" t="s">
        <v>70</v>
      </c>
    </row>
    <row r="10" spans="1:52" s="2" customFormat="1" x14ac:dyDescent="0.25">
      <c r="A10" s="13" t="s">
        <v>77</v>
      </c>
      <c r="B10" s="5" t="s">
        <v>78</v>
      </c>
      <c r="C10" s="3">
        <v>13939</v>
      </c>
      <c r="D10" s="7"/>
      <c r="E10">
        <v>4</v>
      </c>
      <c r="F10"/>
      <c r="G10"/>
      <c r="H10" s="8"/>
      <c r="I10">
        <v>2</v>
      </c>
      <c r="J10">
        <v>0</v>
      </c>
      <c r="K10">
        <v>2</v>
      </c>
      <c r="L10">
        <v>0</v>
      </c>
      <c r="M10" s="7"/>
      <c r="N10">
        <v>0</v>
      </c>
      <c r="O10">
        <v>4</v>
      </c>
      <c r="P10">
        <v>2</v>
      </c>
      <c r="Q10" s="3" t="s">
        <v>319</v>
      </c>
      <c r="R10" s="7"/>
      <c r="S10">
        <v>4</v>
      </c>
      <c r="T10">
        <v>1</v>
      </c>
      <c r="U10" s="7"/>
      <c r="V10" s="21"/>
      <c r="W10" s="7"/>
      <c r="X10" s="2" t="s">
        <v>79</v>
      </c>
      <c r="Y10" s="2" t="s">
        <v>80</v>
      </c>
      <c r="Z10" s="2" t="s">
        <v>7</v>
      </c>
      <c r="AA10" s="2" t="s">
        <v>17</v>
      </c>
      <c r="AB10"/>
      <c r="AC10"/>
      <c r="AD10"/>
      <c r="AE10"/>
      <c r="AF10"/>
      <c r="AG10"/>
      <c r="AH10"/>
      <c r="AI10"/>
      <c r="AJ10"/>
      <c r="AK10"/>
      <c r="AL10"/>
      <c r="AM10"/>
      <c r="AN10"/>
      <c r="AO10"/>
      <c r="AP10"/>
      <c r="AQ10"/>
      <c r="AR10"/>
      <c r="AS10"/>
      <c r="AT10"/>
      <c r="AU10"/>
      <c r="AV10"/>
      <c r="AW10"/>
      <c r="AX10"/>
      <c r="AY10"/>
      <c r="AZ10"/>
    </row>
    <row r="11" spans="1:52" s="2" customFormat="1" x14ac:dyDescent="0.25">
      <c r="A11" s="13" t="s">
        <v>87</v>
      </c>
      <c r="B11" s="5" t="s">
        <v>88</v>
      </c>
      <c r="C11" s="3">
        <v>13967</v>
      </c>
      <c r="D11" s="7"/>
      <c r="E11">
        <v>3</v>
      </c>
      <c r="F11">
        <v>2</v>
      </c>
      <c r="G11">
        <f>E11-F11</f>
        <v>1</v>
      </c>
      <c r="H11" s="8"/>
      <c r="I11">
        <v>0</v>
      </c>
      <c r="J11">
        <v>3</v>
      </c>
      <c r="K11">
        <v>0</v>
      </c>
      <c r="L11">
        <v>0</v>
      </c>
      <c r="M11" s="7"/>
      <c r="N11">
        <v>0</v>
      </c>
      <c r="O11">
        <v>3</v>
      </c>
      <c r="P11">
        <v>1</v>
      </c>
      <c r="Q11" s="3" t="s">
        <v>321</v>
      </c>
      <c r="R11" s="7"/>
      <c r="S11">
        <v>3</v>
      </c>
      <c r="T11">
        <v>2</v>
      </c>
      <c r="U11" s="7"/>
      <c r="V11" s="21"/>
      <c r="W11" s="7"/>
      <c r="X11" s="2" t="s">
        <v>89</v>
      </c>
      <c r="Y11" s="2" t="s">
        <v>40</v>
      </c>
      <c r="Z11" s="2" t="s">
        <v>7</v>
      </c>
      <c r="AA11" s="2" t="s">
        <v>8</v>
      </c>
      <c r="AB11"/>
      <c r="AC11"/>
      <c r="AD11"/>
      <c r="AE11"/>
      <c r="AF11"/>
      <c r="AG11"/>
      <c r="AH11"/>
      <c r="AI11"/>
      <c r="AJ11"/>
      <c r="AK11"/>
      <c r="AL11"/>
      <c r="AM11"/>
      <c r="AN11"/>
      <c r="AO11"/>
      <c r="AP11"/>
      <c r="AQ11"/>
      <c r="AR11"/>
      <c r="AS11"/>
      <c r="AT11"/>
      <c r="AU11"/>
      <c r="AV11"/>
      <c r="AW11"/>
      <c r="AX11"/>
      <c r="AY11"/>
      <c r="AZ11"/>
    </row>
    <row r="12" spans="1:52" s="2" customFormat="1" x14ac:dyDescent="0.25">
      <c r="A12" s="10" t="s">
        <v>75</v>
      </c>
      <c r="B12" s="5" t="s">
        <v>76</v>
      </c>
      <c r="C12" s="4">
        <v>14219</v>
      </c>
      <c r="D12" s="15"/>
      <c r="E12">
        <v>1</v>
      </c>
      <c r="F12"/>
      <c r="G12"/>
      <c r="H12" s="8"/>
      <c r="I12">
        <v>0</v>
      </c>
      <c r="J12">
        <v>0</v>
      </c>
      <c r="K12">
        <v>0</v>
      </c>
      <c r="L12">
        <v>1</v>
      </c>
      <c r="M12" s="15"/>
      <c r="N12">
        <v>0</v>
      </c>
      <c r="O12">
        <v>1</v>
      </c>
      <c r="P12">
        <v>1</v>
      </c>
      <c r="Q12" s="3" t="s">
        <v>321</v>
      </c>
      <c r="R12" s="15"/>
      <c r="S12">
        <v>8</v>
      </c>
      <c r="T12">
        <v>1</v>
      </c>
      <c r="U12" s="15"/>
      <c r="V12" s="11"/>
      <c r="W12" s="15"/>
      <c r="X12" t="s">
        <v>23</v>
      </c>
      <c r="Y12" t="s">
        <v>18</v>
      </c>
      <c r="Z12" t="s">
        <v>7</v>
      </c>
      <c r="AA12" t="s">
        <v>41</v>
      </c>
    </row>
    <row r="13" spans="1:52" s="2" customFormat="1" x14ac:dyDescent="0.25">
      <c r="A13" s="10" t="s">
        <v>46</v>
      </c>
      <c r="B13" t="s">
        <v>47</v>
      </c>
      <c r="C13" s="4">
        <v>14248</v>
      </c>
      <c r="D13" s="15"/>
      <c r="E13">
        <v>2</v>
      </c>
      <c r="F13"/>
      <c r="G13"/>
      <c r="H13" s="8"/>
      <c r="I13">
        <v>2</v>
      </c>
      <c r="J13">
        <v>0</v>
      </c>
      <c r="K13">
        <v>0</v>
      </c>
      <c r="L13">
        <v>0</v>
      </c>
      <c r="M13" s="15"/>
      <c r="N13">
        <v>1</v>
      </c>
      <c r="O13">
        <v>1</v>
      </c>
      <c r="P13">
        <v>1</v>
      </c>
      <c r="Q13" s="4" t="s">
        <v>320</v>
      </c>
      <c r="R13" s="15"/>
      <c r="S13">
        <v>6</v>
      </c>
      <c r="T13">
        <v>1</v>
      </c>
      <c r="U13" s="15"/>
      <c r="V13" s="11"/>
      <c r="W13" s="15"/>
      <c r="X13" t="s">
        <v>24</v>
      </c>
      <c r="Y13" t="s">
        <v>48</v>
      </c>
      <c r="Z13" t="s">
        <v>7</v>
      </c>
      <c r="AA13" t="s">
        <v>41</v>
      </c>
      <c r="AB13"/>
      <c r="AC13"/>
      <c r="AD13"/>
      <c r="AE13"/>
      <c r="AF13"/>
      <c r="AG13"/>
      <c r="AH13"/>
      <c r="AI13"/>
      <c r="AJ13"/>
      <c r="AK13"/>
      <c r="AL13"/>
      <c r="AM13"/>
      <c r="AN13"/>
      <c r="AO13"/>
      <c r="AP13"/>
      <c r="AQ13"/>
      <c r="AR13"/>
      <c r="AS13"/>
      <c r="AT13"/>
      <c r="AU13"/>
      <c r="AV13"/>
      <c r="AW13"/>
      <c r="AX13"/>
      <c r="AY13"/>
      <c r="AZ13"/>
    </row>
    <row r="14" spans="1:52" s="2" customFormat="1" x14ac:dyDescent="0.25">
      <c r="A14" s="10" t="s">
        <v>55</v>
      </c>
      <c r="B14" s="5" t="s">
        <v>56</v>
      </c>
      <c r="C14" s="4">
        <v>14303</v>
      </c>
      <c r="D14" s="15"/>
      <c r="E14">
        <v>1</v>
      </c>
      <c r="F14"/>
      <c r="G14"/>
      <c r="H14" s="8"/>
      <c r="I14">
        <v>0</v>
      </c>
      <c r="J14">
        <v>0</v>
      </c>
      <c r="K14">
        <v>1</v>
      </c>
      <c r="L14">
        <v>0</v>
      </c>
      <c r="M14" s="15"/>
      <c r="N14">
        <v>0</v>
      </c>
      <c r="O14">
        <v>1</v>
      </c>
      <c r="P14">
        <v>1</v>
      </c>
      <c r="Q14" s="3" t="s">
        <v>321</v>
      </c>
      <c r="R14" s="15"/>
      <c r="S14">
        <v>2</v>
      </c>
      <c r="T14">
        <v>1</v>
      </c>
      <c r="U14" s="15"/>
      <c r="V14" s="11"/>
      <c r="W14" s="15"/>
      <c r="X14" t="s">
        <v>23</v>
      </c>
      <c r="Y14" t="s">
        <v>18</v>
      </c>
      <c r="Z14" t="s">
        <v>7</v>
      </c>
      <c r="AA14" t="s">
        <v>17</v>
      </c>
      <c r="AB14"/>
      <c r="AC14"/>
      <c r="AD14"/>
      <c r="AE14"/>
      <c r="AF14"/>
      <c r="AG14"/>
      <c r="AH14"/>
      <c r="AI14"/>
      <c r="AJ14"/>
      <c r="AK14"/>
      <c r="AL14"/>
      <c r="AM14"/>
      <c r="AN14"/>
      <c r="AO14"/>
      <c r="AP14"/>
      <c r="AQ14"/>
      <c r="AR14"/>
      <c r="AS14"/>
      <c r="AT14"/>
      <c r="AU14"/>
      <c r="AV14"/>
      <c r="AW14"/>
      <c r="AX14"/>
      <c r="AY14"/>
      <c r="AZ14"/>
    </row>
    <row r="15" spans="1:52" s="2" customFormat="1" x14ac:dyDescent="0.25">
      <c r="A15" s="10" t="s">
        <v>50</v>
      </c>
      <c r="B15" t="s">
        <v>51</v>
      </c>
      <c r="C15" s="4">
        <v>14555</v>
      </c>
      <c r="D15" s="15"/>
      <c r="E15">
        <v>1</v>
      </c>
      <c r="F15"/>
      <c r="G15"/>
      <c r="H15" s="8"/>
      <c r="I15">
        <v>0</v>
      </c>
      <c r="J15">
        <v>0</v>
      </c>
      <c r="K15">
        <v>1</v>
      </c>
      <c r="L15">
        <v>0</v>
      </c>
      <c r="M15" s="15"/>
      <c r="N15">
        <v>0</v>
      </c>
      <c r="O15">
        <v>1</v>
      </c>
      <c r="P15">
        <v>1</v>
      </c>
      <c r="Q15" s="3" t="s">
        <v>321</v>
      </c>
      <c r="R15" s="15"/>
      <c r="S15">
        <v>2</v>
      </c>
      <c r="T15">
        <v>1</v>
      </c>
      <c r="U15" s="15"/>
      <c r="V15" s="11"/>
      <c r="W15" s="15"/>
      <c r="X15" t="s">
        <v>33</v>
      </c>
      <c r="Y15" t="s">
        <v>37</v>
      </c>
      <c r="Z15" t="s">
        <v>7</v>
      </c>
      <c r="AA15" t="s">
        <v>9</v>
      </c>
      <c r="AB15"/>
      <c r="AC15"/>
      <c r="AD15"/>
      <c r="AE15"/>
      <c r="AF15"/>
      <c r="AG15"/>
      <c r="AH15"/>
      <c r="AI15"/>
      <c r="AJ15"/>
      <c r="AK15"/>
      <c r="AL15"/>
      <c r="AM15"/>
      <c r="AN15"/>
      <c r="AO15"/>
      <c r="AP15"/>
      <c r="AQ15"/>
      <c r="AR15"/>
      <c r="AS15"/>
      <c r="AT15"/>
      <c r="AU15"/>
      <c r="AV15"/>
      <c r="AW15"/>
      <c r="AX15"/>
      <c r="AY15"/>
      <c r="AZ15"/>
    </row>
    <row r="16" spans="1:52" s="2" customFormat="1" x14ac:dyDescent="0.25">
      <c r="A16" s="10" t="s">
        <v>59</v>
      </c>
      <c r="B16" t="s">
        <v>60</v>
      </c>
      <c r="C16" s="4">
        <v>14555</v>
      </c>
      <c r="D16" s="15"/>
      <c r="E16">
        <v>2</v>
      </c>
      <c r="F16"/>
      <c r="G16"/>
      <c r="H16" s="8"/>
      <c r="I16" s="24">
        <v>0</v>
      </c>
      <c r="J16" s="24">
        <v>0</v>
      </c>
      <c r="K16" s="24">
        <v>0</v>
      </c>
      <c r="L16" s="24">
        <v>0</v>
      </c>
      <c r="M16" s="15"/>
      <c r="N16">
        <v>0</v>
      </c>
      <c r="O16">
        <v>2</v>
      </c>
      <c r="P16">
        <v>1</v>
      </c>
      <c r="Q16" s="3" t="s">
        <v>321</v>
      </c>
      <c r="R16" s="15"/>
      <c r="S16" t="s">
        <v>326</v>
      </c>
      <c r="T16">
        <v>1</v>
      </c>
      <c r="U16" s="15"/>
      <c r="V16" s="19" t="s">
        <v>327</v>
      </c>
      <c r="W16" s="15"/>
      <c r="X16" t="s">
        <v>61</v>
      </c>
      <c r="Y16" t="s">
        <v>39</v>
      </c>
      <c r="Z16" t="s">
        <v>7</v>
      </c>
      <c r="AA16" t="s">
        <v>8</v>
      </c>
      <c r="AB16"/>
      <c r="AC16"/>
      <c r="AD16"/>
      <c r="AE16"/>
      <c r="AF16"/>
      <c r="AG16"/>
      <c r="AH16"/>
      <c r="AI16"/>
      <c r="AJ16"/>
      <c r="AK16"/>
      <c r="AL16"/>
      <c r="AM16"/>
      <c r="AN16"/>
      <c r="AO16"/>
      <c r="AP16"/>
      <c r="AQ16"/>
      <c r="AR16"/>
      <c r="AS16"/>
      <c r="AT16"/>
      <c r="AU16"/>
      <c r="AV16"/>
      <c r="AW16"/>
      <c r="AX16"/>
      <c r="AY16"/>
      <c r="AZ16"/>
    </row>
    <row r="17" spans="1:52" s="2" customFormat="1" x14ac:dyDescent="0.25">
      <c r="A17" s="10" t="s">
        <v>65</v>
      </c>
      <c r="B17" s="5" t="s">
        <v>66</v>
      </c>
      <c r="C17" s="4">
        <v>14583</v>
      </c>
      <c r="D17" s="15"/>
      <c r="E17">
        <v>5</v>
      </c>
      <c r="F17"/>
      <c r="G17"/>
      <c r="H17" s="8"/>
      <c r="I17">
        <v>0</v>
      </c>
      <c r="J17">
        <v>4</v>
      </c>
      <c r="K17">
        <v>0</v>
      </c>
      <c r="L17">
        <v>1</v>
      </c>
      <c r="M17" s="15"/>
      <c r="N17">
        <v>0</v>
      </c>
      <c r="O17">
        <v>5</v>
      </c>
      <c r="P17">
        <v>1</v>
      </c>
      <c r="Q17" s="4" t="s">
        <v>320</v>
      </c>
      <c r="R17" s="15"/>
      <c r="S17">
        <v>3</v>
      </c>
      <c r="T17">
        <v>1</v>
      </c>
      <c r="U17" s="15"/>
      <c r="V17" s="11"/>
      <c r="W17" s="15"/>
      <c r="X17" t="s">
        <v>29</v>
      </c>
      <c r="Y17" t="s">
        <v>38</v>
      </c>
      <c r="Z17" t="s">
        <v>7</v>
      </c>
      <c r="AA17" t="s">
        <v>8</v>
      </c>
      <c r="AB17"/>
      <c r="AC17"/>
      <c r="AD17"/>
      <c r="AE17"/>
      <c r="AF17"/>
      <c r="AG17"/>
      <c r="AH17"/>
      <c r="AI17"/>
      <c r="AJ17"/>
      <c r="AK17"/>
      <c r="AL17"/>
      <c r="AM17"/>
      <c r="AN17"/>
      <c r="AO17"/>
      <c r="AP17"/>
      <c r="AQ17"/>
      <c r="AR17"/>
      <c r="AS17"/>
      <c r="AT17"/>
      <c r="AU17"/>
      <c r="AV17"/>
      <c r="AW17"/>
      <c r="AX17"/>
      <c r="AY17"/>
      <c r="AZ17"/>
    </row>
    <row r="18" spans="1:52" x14ac:dyDescent="0.25">
      <c r="I18">
        <f>SUM(I6:I17)</f>
        <v>5</v>
      </c>
      <c r="J18">
        <f>SUM(J6:J17)</f>
        <v>10</v>
      </c>
      <c r="K18">
        <f>SUM(K6:K17)</f>
        <v>6</v>
      </c>
      <c r="L18">
        <f>SUM(L6:L17)</f>
        <v>5</v>
      </c>
      <c r="N18">
        <f>SUM(N6:N17)</f>
        <v>3</v>
      </c>
      <c r="O18">
        <f>SUM(O6:O17)</f>
        <v>24</v>
      </c>
    </row>
    <row r="19" spans="1:52" x14ac:dyDescent="0.25">
      <c r="I19" s="27">
        <f>I18/($I$18+$J$18+$K$18+$L$18)</f>
        <v>0.19230769230769232</v>
      </c>
      <c r="J19" s="27">
        <f t="shared" ref="J19:L19" si="0">J18/($I$18+$J$18+$K$18+$L$18)</f>
        <v>0.38461538461538464</v>
      </c>
      <c r="K19" s="27">
        <f t="shared" si="0"/>
        <v>0.23076923076923078</v>
      </c>
      <c r="L19" s="27">
        <f t="shared" si="0"/>
        <v>0.19230769230769232</v>
      </c>
      <c r="N19"/>
      <c r="O19"/>
    </row>
    <row r="20" spans="1:52" x14ac:dyDescent="0.25">
      <c r="N20"/>
      <c r="O20"/>
    </row>
    <row r="21" spans="1:52" x14ac:dyDescent="0.25">
      <c r="A21" s="6" t="s">
        <v>369</v>
      </c>
      <c r="N21"/>
      <c r="O21"/>
    </row>
    <row r="22" spans="1:52" x14ac:dyDescent="0.25">
      <c r="A22" s="2" t="s">
        <v>81</v>
      </c>
      <c r="B22" s="5" t="s">
        <v>82</v>
      </c>
      <c r="C22" s="3">
        <v>13939</v>
      </c>
      <c r="D22" s="7"/>
      <c r="E22">
        <v>12</v>
      </c>
      <c r="I22">
        <v>0</v>
      </c>
      <c r="J22">
        <v>0</v>
      </c>
      <c r="K22">
        <v>0</v>
      </c>
      <c r="L22">
        <v>12</v>
      </c>
      <c r="M22" s="7"/>
      <c r="N22">
        <v>0</v>
      </c>
      <c r="O22">
        <v>12</v>
      </c>
      <c r="P22" s="10">
        <v>1</v>
      </c>
      <c r="Q22" s="18" t="s">
        <v>334</v>
      </c>
      <c r="R22" s="7"/>
      <c r="S22" s="10">
        <v>4</v>
      </c>
      <c r="T22">
        <v>1</v>
      </c>
      <c r="U22" s="7"/>
      <c r="V22" s="21"/>
      <c r="W22" s="7"/>
      <c r="X22" s="2" t="s">
        <v>83</v>
      </c>
      <c r="Y22" s="2"/>
      <c r="Z22" s="2" t="s">
        <v>7</v>
      </c>
      <c r="AA22" s="2" t="s">
        <v>64</v>
      </c>
    </row>
    <row r="23" spans="1:52" s="2" customFormat="1" x14ac:dyDescent="0.25">
      <c r="A23" t="s">
        <v>84</v>
      </c>
      <c r="B23" s="5" t="s">
        <v>85</v>
      </c>
      <c r="C23" s="4">
        <v>13995</v>
      </c>
      <c r="D23" s="15"/>
      <c r="E23" s="17">
        <v>5</v>
      </c>
      <c r="F23" s="17">
        <v>9</v>
      </c>
      <c r="G23">
        <f>E23-F23</f>
        <v>-4</v>
      </c>
      <c r="H23" s="8"/>
      <c r="I23">
        <v>3</v>
      </c>
      <c r="J23">
        <v>1</v>
      </c>
      <c r="K23">
        <v>0</v>
      </c>
      <c r="L23">
        <v>1</v>
      </c>
      <c r="M23" s="15"/>
      <c r="N23">
        <v>2</v>
      </c>
      <c r="O23" s="10">
        <v>3</v>
      </c>
      <c r="P23" s="10">
        <v>1</v>
      </c>
      <c r="Q23" s="4" t="s">
        <v>320</v>
      </c>
      <c r="R23" s="15"/>
      <c r="S23" s="10">
        <v>6</v>
      </c>
      <c r="T23">
        <v>1</v>
      </c>
      <c r="U23" s="15"/>
      <c r="V23" s="11"/>
      <c r="W23" s="15"/>
      <c r="X23" t="s">
        <v>86</v>
      </c>
      <c r="Y23" t="s">
        <v>10</v>
      </c>
      <c r="Z23" t="s">
        <v>7</v>
      </c>
      <c r="AA23" t="s">
        <v>41</v>
      </c>
      <c r="AB23"/>
      <c r="AC23"/>
      <c r="AD23"/>
      <c r="AE23"/>
      <c r="AF23"/>
      <c r="AG23"/>
      <c r="AH23"/>
      <c r="AI23"/>
      <c r="AJ23"/>
      <c r="AK23"/>
      <c r="AL23"/>
      <c r="AM23"/>
      <c r="AN23"/>
      <c r="AO23"/>
      <c r="AP23"/>
      <c r="AQ23"/>
      <c r="AR23"/>
      <c r="AS23"/>
      <c r="AT23"/>
      <c r="AU23"/>
      <c r="AV23"/>
      <c r="AW23"/>
      <c r="AX23"/>
      <c r="AY23"/>
      <c r="AZ23"/>
    </row>
    <row r="24" spans="1:52" s="2" customFormat="1" x14ac:dyDescent="0.25">
      <c r="A24" t="s">
        <v>52</v>
      </c>
      <c r="B24" s="5" t="s">
        <v>53</v>
      </c>
      <c r="C24" s="4">
        <v>14352</v>
      </c>
      <c r="D24" s="15"/>
      <c r="E24">
        <v>10</v>
      </c>
      <c r="F24">
        <v>8</v>
      </c>
      <c r="G24"/>
      <c r="H24" s="8"/>
      <c r="I24">
        <v>6</v>
      </c>
      <c r="J24">
        <v>0</v>
      </c>
      <c r="K24">
        <v>3</v>
      </c>
      <c r="L24">
        <v>1</v>
      </c>
      <c r="M24" s="15"/>
      <c r="N24">
        <v>0</v>
      </c>
      <c r="O24">
        <v>10</v>
      </c>
      <c r="P24" s="10">
        <v>1</v>
      </c>
      <c r="Q24" s="4" t="s">
        <v>321</v>
      </c>
      <c r="R24" s="15"/>
      <c r="S24" s="10">
        <v>4</v>
      </c>
      <c r="T24">
        <v>1</v>
      </c>
      <c r="U24" s="15"/>
      <c r="V24" s="11"/>
      <c r="W24" s="15"/>
      <c r="X24" t="s">
        <v>54</v>
      </c>
      <c r="Y24" t="s">
        <v>36</v>
      </c>
      <c r="Z24" t="s">
        <v>7</v>
      </c>
      <c r="AA24" t="s">
        <v>17</v>
      </c>
      <c r="AB24"/>
      <c r="AC24"/>
      <c r="AD24"/>
      <c r="AE24"/>
      <c r="AF24"/>
      <c r="AG24"/>
      <c r="AH24"/>
      <c r="AI24"/>
      <c r="AJ24"/>
      <c r="AK24"/>
      <c r="AL24"/>
      <c r="AM24"/>
      <c r="AN24"/>
      <c r="AO24"/>
      <c r="AP24"/>
      <c r="AQ24"/>
      <c r="AR24"/>
      <c r="AS24"/>
      <c r="AT24"/>
      <c r="AU24"/>
      <c r="AV24"/>
      <c r="AW24"/>
      <c r="AX24"/>
      <c r="AY24"/>
      <c r="AZ24"/>
    </row>
    <row r="25" spans="1:52" s="2" customFormat="1" x14ac:dyDescent="0.25">
      <c r="A25" t="s">
        <v>62</v>
      </c>
      <c r="B25" t="s">
        <v>63</v>
      </c>
      <c r="C25" s="4">
        <v>14555</v>
      </c>
      <c r="D25" s="15"/>
      <c r="E25">
        <v>8</v>
      </c>
      <c r="F25"/>
      <c r="G25"/>
      <c r="H25" s="8"/>
      <c r="I25">
        <v>8</v>
      </c>
      <c r="J25">
        <v>0</v>
      </c>
      <c r="K25">
        <v>0</v>
      </c>
      <c r="L25">
        <v>0</v>
      </c>
      <c r="M25" s="15"/>
      <c r="N25">
        <v>0</v>
      </c>
      <c r="O25">
        <v>8</v>
      </c>
      <c r="P25" s="10">
        <v>1</v>
      </c>
      <c r="Q25" s="11" t="s">
        <v>321</v>
      </c>
      <c r="R25" s="15"/>
      <c r="S25" s="10">
        <v>4</v>
      </c>
      <c r="T25">
        <v>1</v>
      </c>
      <c r="U25" s="15"/>
      <c r="V25" s="11"/>
      <c r="W25" s="15"/>
      <c r="X25" t="s">
        <v>61</v>
      </c>
      <c r="Y25" t="s">
        <v>37</v>
      </c>
      <c r="Z25" t="s">
        <v>7</v>
      </c>
      <c r="AA25" t="s">
        <v>8</v>
      </c>
      <c r="AB25"/>
      <c r="AC25"/>
      <c r="AD25"/>
      <c r="AE25"/>
      <c r="AF25"/>
      <c r="AG25"/>
      <c r="AH25"/>
      <c r="AI25"/>
      <c r="AJ25"/>
      <c r="AK25"/>
      <c r="AL25"/>
      <c r="AM25"/>
      <c r="AN25"/>
      <c r="AO25"/>
      <c r="AP25"/>
      <c r="AQ25"/>
      <c r="AR25"/>
      <c r="AS25"/>
      <c r="AT25"/>
      <c r="AU25"/>
      <c r="AV25"/>
      <c r="AW25"/>
      <c r="AX25"/>
      <c r="AY25"/>
      <c r="AZ25"/>
    </row>
    <row r="26" spans="1:52" s="2" customFormat="1" x14ac:dyDescent="0.25">
      <c r="A26" s="2" t="s">
        <v>114</v>
      </c>
      <c r="B26" t="s">
        <v>115</v>
      </c>
      <c r="C26" s="3">
        <v>13288</v>
      </c>
      <c r="D26" s="7"/>
      <c r="E26" s="17">
        <v>12</v>
      </c>
      <c r="F26" s="17">
        <v>7</v>
      </c>
      <c r="G26">
        <f>E26-F26</f>
        <v>5</v>
      </c>
      <c r="H26" s="8"/>
      <c r="I26">
        <v>0</v>
      </c>
      <c r="J26">
        <v>9</v>
      </c>
      <c r="K26">
        <v>0</v>
      </c>
      <c r="L26">
        <v>3</v>
      </c>
      <c r="M26" s="7"/>
      <c r="N26">
        <v>0</v>
      </c>
      <c r="O26" s="10">
        <v>12</v>
      </c>
      <c r="P26" s="10">
        <v>1</v>
      </c>
      <c r="Q26" s="3" t="s">
        <v>320</v>
      </c>
      <c r="R26" s="7"/>
      <c r="S26" s="10">
        <v>14</v>
      </c>
      <c r="T26">
        <v>2</v>
      </c>
      <c r="U26" s="7"/>
      <c r="V26" s="21"/>
      <c r="W26" s="7"/>
      <c r="X26" s="2" t="s">
        <v>116</v>
      </c>
      <c r="Y26" s="2" t="s">
        <v>117</v>
      </c>
      <c r="Z26" s="2" t="s">
        <v>7</v>
      </c>
      <c r="AA26" s="2" t="s">
        <v>70</v>
      </c>
    </row>
    <row r="27" spans="1:52" s="2" customFormat="1" x14ac:dyDescent="0.25">
      <c r="A27" s="2" t="s">
        <v>92</v>
      </c>
      <c r="B27" s="2" t="s">
        <v>93</v>
      </c>
      <c r="C27" s="3">
        <v>13659</v>
      </c>
      <c r="D27" s="7"/>
      <c r="E27">
        <v>6</v>
      </c>
      <c r="F27">
        <v>7</v>
      </c>
      <c r="G27">
        <f>E27-F27</f>
        <v>-1</v>
      </c>
      <c r="H27" s="8"/>
      <c r="I27">
        <v>3</v>
      </c>
      <c r="J27">
        <v>3</v>
      </c>
      <c r="K27">
        <v>0</v>
      </c>
      <c r="L27">
        <v>0</v>
      </c>
      <c r="M27" s="7"/>
      <c r="N27">
        <v>0</v>
      </c>
      <c r="O27">
        <v>6</v>
      </c>
      <c r="P27" s="10">
        <v>1</v>
      </c>
      <c r="Q27" s="3" t="s">
        <v>321</v>
      </c>
      <c r="R27" s="7"/>
      <c r="S27" s="10">
        <v>2</v>
      </c>
      <c r="T27">
        <v>1</v>
      </c>
      <c r="U27" s="7"/>
      <c r="V27" s="21"/>
      <c r="W27" s="7"/>
      <c r="X27" s="2" t="s">
        <v>94</v>
      </c>
      <c r="Y27" s="2" t="s">
        <v>91</v>
      </c>
      <c r="Z27" s="2" t="s">
        <v>7</v>
      </c>
      <c r="AA27" s="2" t="s">
        <v>95</v>
      </c>
      <c r="AB27"/>
      <c r="AC27"/>
      <c r="AD27"/>
      <c r="AE27"/>
      <c r="AF27"/>
      <c r="AG27"/>
      <c r="AH27"/>
      <c r="AI27"/>
      <c r="AJ27"/>
      <c r="AK27"/>
      <c r="AL27"/>
      <c r="AM27"/>
      <c r="AN27"/>
      <c r="AO27"/>
      <c r="AP27"/>
      <c r="AQ27"/>
      <c r="AR27"/>
      <c r="AS27"/>
      <c r="AT27"/>
      <c r="AU27"/>
      <c r="AV27"/>
      <c r="AW27"/>
      <c r="AX27"/>
      <c r="AY27"/>
      <c r="AZ27"/>
    </row>
    <row r="28" spans="1:52" x14ac:dyDescent="0.25">
      <c r="A28" s="2" t="s">
        <v>109</v>
      </c>
      <c r="B28" s="2" t="s">
        <v>110</v>
      </c>
      <c r="C28" s="3">
        <v>13197</v>
      </c>
      <c r="D28" s="7"/>
      <c r="E28">
        <v>6</v>
      </c>
      <c r="I28">
        <v>1</v>
      </c>
      <c r="J28">
        <v>5</v>
      </c>
      <c r="K28">
        <v>0</v>
      </c>
      <c r="L28">
        <v>0</v>
      </c>
      <c r="M28" s="7"/>
      <c r="N28">
        <v>1</v>
      </c>
      <c r="O28">
        <v>5</v>
      </c>
      <c r="P28" s="10">
        <v>1</v>
      </c>
      <c r="Q28" s="3" t="s">
        <v>321</v>
      </c>
      <c r="R28" s="7"/>
      <c r="S28" s="10">
        <v>7</v>
      </c>
      <c r="T28">
        <v>1</v>
      </c>
      <c r="U28" s="7"/>
      <c r="V28" s="21"/>
      <c r="W28" s="7"/>
      <c r="X28" s="2" t="s">
        <v>111</v>
      </c>
      <c r="Y28" s="2" t="s">
        <v>28</v>
      </c>
      <c r="Z28" s="2" t="s">
        <v>7</v>
      </c>
      <c r="AA28" s="2" t="s">
        <v>41</v>
      </c>
      <c r="AB28" s="2"/>
      <c r="AC28" s="2"/>
      <c r="AD28" s="2"/>
      <c r="AE28" s="2"/>
      <c r="AF28" s="2"/>
      <c r="AG28" s="2"/>
      <c r="AH28" s="2"/>
      <c r="AI28" s="2"/>
      <c r="AJ28" s="2"/>
      <c r="AK28" s="2"/>
      <c r="AL28" s="2"/>
      <c r="AM28" s="2"/>
      <c r="AN28" s="2"/>
      <c r="AO28" s="2"/>
      <c r="AP28" s="2"/>
      <c r="AQ28" s="2"/>
      <c r="AR28" s="2"/>
      <c r="AS28" s="2"/>
      <c r="AT28" s="2"/>
      <c r="AU28" s="2"/>
      <c r="AV28" s="2"/>
      <c r="AW28" s="2"/>
      <c r="AX28" s="2"/>
      <c r="AY28" s="2"/>
      <c r="AZ28" s="2"/>
    </row>
    <row r="29" spans="1:52" s="2" customFormat="1" x14ac:dyDescent="0.25">
      <c r="A29" t="s">
        <v>67</v>
      </c>
      <c r="B29" s="5" t="s">
        <v>68</v>
      </c>
      <c r="C29" s="4">
        <v>14387</v>
      </c>
      <c r="D29" s="15"/>
      <c r="E29">
        <v>5</v>
      </c>
      <c r="F29">
        <v>6</v>
      </c>
      <c r="G29">
        <f>E29-F29</f>
        <v>-1</v>
      </c>
      <c r="H29" s="8"/>
      <c r="I29">
        <v>0</v>
      </c>
      <c r="J29">
        <v>0</v>
      </c>
      <c r="K29">
        <v>5</v>
      </c>
      <c r="L29">
        <v>0</v>
      </c>
      <c r="M29" s="15"/>
      <c r="N29">
        <v>0</v>
      </c>
      <c r="O29">
        <v>5</v>
      </c>
      <c r="P29" s="10">
        <v>1</v>
      </c>
      <c r="Q29" s="4" t="s">
        <v>320</v>
      </c>
      <c r="R29" s="15"/>
      <c r="S29" s="10">
        <v>5</v>
      </c>
      <c r="T29">
        <v>3</v>
      </c>
      <c r="U29" s="15"/>
      <c r="V29" s="11"/>
      <c r="W29" s="15"/>
      <c r="X29" t="s">
        <v>69</v>
      </c>
      <c r="Y29" t="s">
        <v>13</v>
      </c>
      <c r="Z29" t="s">
        <v>7</v>
      </c>
      <c r="AA29" t="s">
        <v>44</v>
      </c>
      <c r="AB29"/>
      <c r="AC29"/>
      <c r="AD29"/>
      <c r="AE29"/>
      <c r="AF29"/>
      <c r="AG29"/>
      <c r="AH29"/>
      <c r="AI29"/>
      <c r="AJ29"/>
      <c r="AK29"/>
      <c r="AL29"/>
      <c r="AM29"/>
      <c r="AN29"/>
      <c r="AO29"/>
      <c r="AP29"/>
      <c r="AQ29"/>
      <c r="AR29"/>
      <c r="AS29"/>
      <c r="AT29"/>
      <c r="AU29"/>
      <c r="AV29"/>
      <c r="AW29"/>
      <c r="AX29"/>
      <c r="AY29"/>
      <c r="AZ29"/>
    </row>
    <row r="30" spans="1:52" s="2" customFormat="1" x14ac:dyDescent="0.25">
      <c r="A30"/>
      <c r="B30" s="5"/>
      <c r="C30" s="4"/>
      <c r="D30" s="15"/>
      <c r="E30"/>
      <c r="F30"/>
      <c r="G30"/>
      <c r="H30" s="8"/>
      <c r="I30">
        <f>SUM(I22:I29)</f>
        <v>21</v>
      </c>
      <c r="J30">
        <f>SUM(J22:J29)</f>
        <v>18</v>
      </c>
      <c r="K30">
        <f>SUM(K22:K29)</f>
        <v>8</v>
      </c>
      <c r="L30">
        <f>SUM(L22:L29)</f>
        <v>17</v>
      </c>
      <c r="M30" s="15"/>
      <c r="N30">
        <f>SUM(N22:N29)</f>
        <v>3</v>
      </c>
      <c r="O30">
        <f>SUM(O22:O29)</f>
        <v>61</v>
      </c>
      <c r="P30"/>
      <c r="Q30" s="4"/>
      <c r="R30" s="15"/>
      <c r="S30"/>
      <c r="T30"/>
      <c r="U30" s="15"/>
      <c r="V30" s="11"/>
      <c r="W30" s="15"/>
      <c r="X30"/>
      <c r="Y30"/>
      <c r="Z30"/>
      <c r="AA30"/>
      <c r="AB30"/>
      <c r="AC30"/>
      <c r="AD30"/>
      <c r="AE30"/>
      <c r="AF30"/>
      <c r="AG30"/>
      <c r="AH30"/>
      <c r="AI30"/>
      <c r="AJ30"/>
      <c r="AK30"/>
      <c r="AL30"/>
      <c r="AM30"/>
      <c r="AN30"/>
      <c r="AO30"/>
      <c r="AP30"/>
      <c r="AQ30"/>
      <c r="AR30"/>
      <c r="AS30"/>
      <c r="AT30"/>
      <c r="AU30"/>
      <c r="AV30"/>
      <c r="AW30"/>
      <c r="AX30"/>
      <c r="AY30"/>
      <c r="AZ30"/>
    </row>
    <row r="31" spans="1:52" s="2" customFormat="1" x14ac:dyDescent="0.25">
      <c r="A31"/>
      <c r="B31" s="5"/>
      <c r="C31" s="4"/>
      <c r="D31" s="15"/>
      <c r="E31"/>
      <c r="F31"/>
      <c r="G31"/>
      <c r="H31" s="8"/>
      <c r="I31" s="27">
        <f>I30/($I$30+$J$30+$K$30+$L$30)</f>
        <v>0.328125</v>
      </c>
      <c r="J31" s="27">
        <f t="shared" ref="J31:L31" si="1">J30/($I$30+$J$30+$K$30+$L$30)</f>
        <v>0.28125</v>
      </c>
      <c r="K31" s="27">
        <f t="shared" si="1"/>
        <v>0.125</v>
      </c>
      <c r="L31" s="27">
        <f t="shared" si="1"/>
        <v>0.265625</v>
      </c>
      <c r="M31" s="15"/>
      <c r="N31"/>
      <c r="O31"/>
      <c r="P31"/>
      <c r="Q31" s="4"/>
      <c r="R31" s="15"/>
      <c r="S31"/>
      <c r="T31"/>
      <c r="U31" s="15"/>
      <c r="V31" s="11"/>
      <c r="W31" s="15"/>
      <c r="X31"/>
      <c r="Y31"/>
      <c r="Z31"/>
      <c r="AA31"/>
      <c r="AB31"/>
      <c r="AC31"/>
      <c r="AD31"/>
      <c r="AE31"/>
      <c r="AF31"/>
      <c r="AG31"/>
      <c r="AH31"/>
      <c r="AI31"/>
      <c r="AJ31"/>
      <c r="AK31"/>
      <c r="AL31"/>
      <c r="AM31"/>
      <c r="AN31"/>
      <c r="AO31"/>
      <c r="AP31"/>
      <c r="AQ31"/>
      <c r="AR31"/>
      <c r="AS31"/>
      <c r="AT31"/>
      <c r="AU31"/>
      <c r="AV31"/>
      <c r="AW31"/>
      <c r="AX31"/>
      <c r="AY31"/>
      <c r="AZ31"/>
    </row>
    <row r="32" spans="1:52" s="2" customFormat="1" x14ac:dyDescent="0.25">
      <c r="A32"/>
      <c r="B32" s="5"/>
      <c r="C32" s="4"/>
      <c r="D32" s="15"/>
      <c r="E32"/>
      <c r="F32"/>
      <c r="G32"/>
      <c r="H32" s="8"/>
      <c r="I32"/>
      <c r="J32"/>
      <c r="K32"/>
      <c r="L32"/>
      <c r="M32" s="15"/>
      <c r="N32"/>
      <c r="O32"/>
      <c r="P32"/>
      <c r="Q32" s="4"/>
      <c r="R32" s="15"/>
      <c r="S32"/>
      <c r="T32"/>
      <c r="U32" s="15"/>
      <c r="V32" s="11"/>
      <c r="W32" s="15"/>
      <c r="X32"/>
      <c r="Y32"/>
      <c r="Z32"/>
      <c r="AA32"/>
      <c r="AB32"/>
      <c r="AC32"/>
      <c r="AD32"/>
      <c r="AE32"/>
      <c r="AF32"/>
      <c r="AG32"/>
      <c r="AH32"/>
      <c r="AI32"/>
      <c r="AJ32"/>
      <c r="AK32"/>
      <c r="AL32"/>
      <c r="AM32"/>
      <c r="AN32"/>
      <c r="AO32"/>
      <c r="AP32"/>
      <c r="AQ32"/>
      <c r="AR32"/>
      <c r="AS32"/>
      <c r="AT32"/>
      <c r="AU32"/>
      <c r="AV32"/>
      <c r="AW32"/>
      <c r="AX32"/>
      <c r="AY32"/>
      <c r="AZ32"/>
    </row>
    <row r="33" spans="1:52" s="2" customFormat="1" x14ac:dyDescent="0.25">
      <c r="A33" s="6" t="s">
        <v>370</v>
      </c>
      <c r="B33" s="5"/>
      <c r="C33" s="4"/>
      <c r="D33" s="15"/>
      <c r="E33"/>
      <c r="F33"/>
      <c r="G33"/>
      <c r="H33" s="8"/>
      <c r="I33"/>
      <c r="J33"/>
      <c r="K33"/>
      <c r="L33"/>
      <c r="M33" s="15"/>
      <c r="N33"/>
      <c r="O33"/>
      <c r="P33"/>
      <c r="Q33" s="4"/>
      <c r="R33" s="15"/>
      <c r="S33"/>
      <c r="T33"/>
      <c r="U33" s="15"/>
      <c r="V33" s="11"/>
      <c r="W33" s="15"/>
      <c r="X33"/>
      <c r="Y33"/>
      <c r="Z33"/>
      <c r="AA33"/>
      <c r="AB33"/>
      <c r="AC33"/>
      <c r="AD33"/>
      <c r="AE33"/>
      <c r="AF33"/>
      <c r="AG33"/>
      <c r="AH33"/>
      <c r="AI33"/>
      <c r="AJ33"/>
      <c r="AK33"/>
      <c r="AL33"/>
      <c r="AM33"/>
      <c r="AN33"/>
      <c r="AO33"/>
      <c r="AP33"/>
      <c r="AQ33"/>
      <c r="AR33"/>
      <c r="AS33"/>
      <c r="AT33"/>
      <c r="AU33"/>
      <c r="AV33"/>
      <c r="AW33"/>
      <c r="AX33"/>
      <c r="AY33"/>
      <c r="AZ33"/>
    </row>
    <row r="34" spans="1:52" x14ac:dyDescent="0.25">
      <c r="A34" s="2" t="s">
        <v>98</v>
      </c>
      <c r="B34" s="2" t="s">
        <v>99</v>
      </c>
      <c r="C34" s="3">
        <v>13603</v>
      </c>
      <c r="D34" s="7"/>
      <c r="E34">
        <v>48</v>
      </c>
      <c r="F34">
        <v>52</v>
      </c>
      <c r="G34">
        <f>E34-F34</f>
        <v>-4</v>
      </c>
      <c r="I34" t="s">
        <v>317</v>
      </c>
      <c r="J34" t="s">
        <v>317</v>
      </c>
      <c r="K34">
        <v>25</v>
      </c>
      <c r="L34">
        <v>23</v>
      </c>
      <c r="M34" s="7"/>
      <c r="N34">
        <v>0</v>
      </c>
      <c r="O34">
        <v>48</v>
      </c>
      <c r="P34">
        <v>1</v>
      </c>
      <c r="Q34" s="3" t="s">
        <v>321</v>
      </c>
      <c r="R34" s="7"/>
      <c r="S34">
        <v>2</v>
      </c>
      <c r="T34" t="s">
        <v>317</v>
      </c>
      <c r="U34" s="7"/>
      <c r="V34" s="21"/>
      <c r="W34" s="7"/>
      <c r="X34" s="2" t="s">
        <v>100</v>
      </c>
      <c r="Y34" s="2" t="s">
        <v>10</v>
      </c>
      <c r="Z34" s="2" t="s">
        <v>7</v>
      </c>
      <c r="AA34" s="2" t="s">
        <v>64</v>
      </c>
    </row>
    <row r="35" spans="1:52" s="2" customFormat="1" x14ac:dyDescent="0.25">
      <c r="A35" t="s">
        <v>57</v>
      </c>
      <c r="B35" t="s">
        <v>58</v>
      </c>
      <c r="C35" s="4">
        <v>14555</v>
      </c>
      <c r="D35" s="15"/>
      <c r="E35">
        <v>11</v>
      </c>
      <c r="F35">
        <v>10</v>
      </c>
      <c r="G35">
        <f>E35-F35</f>
        <v>1</v>
      </c>
      <c r="H35" s="8"/>
      <c r="I35" t="s">
        <v>317</v>
      </c>
      <c r="J35" t="s">
        <v>317</v>
      </c>
      <c r="K35">
        <v>0</v>
      </c>
      <c r="L35">
        <v>11</v>
      </c>
      <c r="M35" s="15"/>
      <c r="N35">
        <v>0</v>
      </c>
      <c r="O35">
        <v>11</v>
      </c>
      <c r="P35">
        <v>1</v>
      </c>
      <c r="Q35" s="4" t="s">
        <v>321</v>
      </c>
      <c r="R35" s="15"/>
      <c r="S35">
        <v>2</v>
      </c>
      <c r="T35" t="s">
        <v>317</v>
      </c>
      <c r="U35" s="15"/>
      <c r="V35" s="11"/>
      <c r="W35" s="15"/>
      <c r="X35" t="s">
        <v>11</v>
      </c>
      <c r="Y35" t="s">
        <v>10</v>
      </c>
      <c r="Z35" t="s">
        <v>7</v>
      </c>
      <c r="AA35" t="s">
        <v>22</v>
      </c>
      <c r="AB35"/>
      <c r="AC35"/>
      <c r="AD35"/>
      <c r="AE35"/>
      <c r="AF35"/>
      <c r="AG35"/>
      <c r="AH35"/>
      <c r="AI35"/>
      <c r="AJ35"/>
      <c r="AK35"/>
      <c r="AL35"/>
      <c r="AM35"/>
      <c r="AN35"/>
      <c r="AO35"/>
      <c r="AP35"/>
      <c r="AQ35"/>
      <c r="AR35"/>
      <c r="AS35"/>
      <c r="AT35"/>
      <c r="AU35"/>
      <c r="AV35"/>
      <c r="AW35"/>
      <c r="AX35"/>
      <c r="AY35"/>
      <c r="AZ35"/>
    </row>
    <row r="36" spans="1:52" s="2" customFormat="1" x14ac:dyDescent="0.25">
      <c r="A36"/>
      <c r="B36" s="5"/>
      <c r="C36" s="4"/>
      <c r="D36" s="15"/>
      <c r="E36"/>
      <c r="F36"/>
      <c r="G36"/>
      <c r="H36" s="8"/>
      <c r="I36"/>
      <c r="J36"/>
      <c r="K36">
        <f>SUM(K34:K35)</f>
        <v>25</v>
      </c>
      <c r="L36">
        <f>SUM(L34:L35)</f>
        <v>34</v>
      </c>
      <c r="M36" s="15"/>
      <c r="N36"/>
      <c r="O36"/>
      <c r="P36"/>
      <c r="Q36" s="4"/>
      <c r="R36" s="15"/>
      <c r="S36"/>
      <c r="T36"/>
      <c r="U36" s="15"/>
      <c r="V36" s="11"/>
      <c r="W36" s="15"/>
      <c r="X36"/>
      <c r="Y36"/>
      <c r="Z36"/>
      <c r="AA36"/>
      <c r="AB36"/>
      <c r="AC36"/>
      <c r="AD36"/>
      <c r="AE36"/>
      <c r="AF36"/>
      <c r="AG36"/>
      <c r="AH36"/>
      <c r="AI36"/>
      <c r="AJ36"/>
      <c r="AK36"/>
      <c r="AL36"/>
      <c r="AM36"/>
      <c r="AN36"/>
      <c r="AO36"/>
      <c r="AP36"/>
      <c r="AQ36"/>
      <c r="AR36"/>
      <c r="AS36"/>
      <c r="AT36"/>
      <c r="AU36"/>
      <c r="AV36"/>
      <c r="AW36"/>
      <c r="AX36"/>
      <c r="AY36"/>
      <c r="AZ36"/>
    </row>
    <row r="37" spans="1:52" x14ac:dyDescent="0.25">
      <c r="N37"/>
      <c r="O37"/>
    </row>
    <row r="38" spans="1:52" x14ac:dyDescent="0.25">
      <c r="A38" s="6" t="s">
        <v>371</v>
      </c>
      <c r="N38"/>
      <c r="O38"/>
    </row>
    <row r="39" spans="1:52" s="2" customFormat="1" x14ac:dyDescent="0.25">
      <c r="A39" s="13" t="s">
        <v>106</v>
      </c>
      <c r="B39" t="s">
        <v>107</v>
      </c>
      <c r="C39" s="3">
        <v>13155</v>
      </c>
      <c r="D39" s="7"/>
      <c r="E39">
        <v>3</v>
      </c>
      <c r="F39"/>
      <c r="G39"/>
      <c r="H39" s="8"/>
      <c r="I39" t="s">
        <v>317</v>
      </c>
      <c r="J39" t="s">
        <v>317</v>
      </c>
      <c r="K39" s="24">
        <v>0</v>
      </c>
      <c r="L39" s="24">
        <v>0</v>
      </c>
      <c r="M39" s="7"/>
      <c r="N39">
        <v>0</v>
      </c>
      <c r="O39">
        <v>3</v>
      </c>
      <c r="P39">
        <v>1</v>
      </c>
      <c r="Q39" s="3" t="s">
        <v>322</v>
      </c>
      <c r="R39" s="7"/>
      <c r="S39" t="s">
        <v>328</v>
      </c>
      <c r="T39" t="s">
        <v>317</v>
      </c>
      <c r="U39" s="7"/>
      <c r="V39" s="18" t="s">
        <v>335</v>
      </c>
      <c r="W39" s="7"/>
      <c r="X39" s="2" t="s">
        <v>108</v>
      </c>
      <c r="Y39" s="2" t="s">
        <v>13</v>
      </c>
      <c r="Z39" s="2" t="s">
        <v>7</v>
      </c>
      <c r="AA39" s="2" t="s">
        <v>8</v>
      </c>
      <c r="AB39"/>
      <c r="AC39"/>
      <c r="AD39"/>
      <c r="AE39"/>
      <c r="AF39"/>
      <c r="AG39"/>
      <c r="AH39"/>
      <c r="AI39"/>
      <c r="AJ39"/>
      <c r="AK39"/>
      <c r="AL39"/>
      <c r="AM39"/>
      <c r="AN39"/>
      <c r="AO39"/>
      <c r="AP39"/>
      <c r="AQ39"/>
      <c r="AR39"/>
      <c r="AS39"/>
      <c r="AT39"/>
      <c r="AU39"/>
      <c r="AV39"/>
      <c r="AW39"/>
      <c r="AX39"/>
      <c r="AY39"/>
      <c r="AZ39"/>
    </row>
    <row r="40" spans="1:52" s="2" customFormat="1" x14ac:dyDescent="0.25">
      <c r="A40" s="13" t="s">
        <v>101</v>
      </c>
      <c r="B40" s="2" t="s">
        <v>102</v>
      </c>
      <c r="C40" s="3">
        <v>13575</v>
      </c>
      <c r="D40" s="7"/>
      <c r="E40">
        <v>1</v>
      </c>
      <c r="F40"/>
      <c r="G40"/>
      <c r="H40" s="8"/>
      <c r="I40" t="s">
        <v>317</v>
      </c>
      <c r="J40" t="s">
        <v>317</v>
      </c>
      <c r="K40">
        <v>1</v>
      </c>
      <c r="L40">
        <v>0</v>
      </c>
      <c r="M40" s="7"/>
      <c r="N40">
        <v>0</v>
      </c>
      <c r="O40">
        <v>1</v>
      </c>
      <c r="P40">
        <v>1</v>
      </c>
      <c r="Q40" s="3" t="s">
        <v>322</v>
      </c>
      <c r="R40" s="7"/>
      <c r="S40" t="s">
        <v>328</v>
      </c>
      <c r="T40" t="s">
        <v>317</v>
      </c>
      <c r="U40" s="7"/>
      <c r="V40" s="18" t="s">
        <v>336</v>
      </c>
      <c r="W40" s="7"/>
      <c r="X40" s="2" t="s">
        <v>35</v>
      </c>
      <c r="Y40" s="2" t="s">
        <v>45</v>
      </c>
      <c r="Z40" s="2" t="s">
        <v>7</v>
      </c>
      <c r="AA40" s="2" t="s">
        <v>41</v>
      </c>
      <c r="AB40"/>
      <c r="AC40"/>
      <c r="AD40"/>
      <c r="AE40"/>
      <c r="AF40"/>
      <c r="AG40"/>
      <c r="AH40"/>
      <c r="AI40"/>
      <c r="AJ40"/>
      <c r="AK40"/>
      <c r="AL40"/>
      <c r="AM40"/>
      <c r="AN40"/>
      <c r="AO40"/>
      <c r="AP40"/>
      <c r="AQ40"/>
      <c r="AR40"/>
      <c r="AS40"/>
      <c r="AT40"/>
      <c r="AU40"/>
      <c r="AV40"/>
      <c r="AW40"/>
      <c r="AX40"/>
      <c r="AY40"/>
      <c r="AZ40"/>
    </row>
    <row r="41" spans="1:52" s="2" customFormat="1" x14ac:dyDescent="0.25">
      <c r="A41" s="10" t="s">
        <v>71</v>
      </c>
      <c r="B41" s="5" t="s">
        <v>72</v>
      </c>
      <c r="C41" s="4">
        <v>14219</v>
      </c>
      <c r="D41" s="15"/>
      <c r="E41">
        <v>4</v>
      </c>
      <c r="F41"/>
      <c r="G41"/>
      <c r="H41" s="8"/>
      <c r="I41" t="s">
        <v>317</v>
      </c>
      <c r="J41" t="s">
        <v>317</v>
      </c>
      <c r="K41">
        <v>1</v>
      </c>
      <c r="L41">
        <v>3</v>
      </c>
      <c r="M41" s="15"/>
      <c r="N41">
        <v>0</v>
      </c>
      <c r="O41">
        <v>4</v>
      </c>
      <c r="P41">
        <v>1</v>
      </c>
      <c r="Q41" s="4" t="s">
        <v>321</v>
      </c>
      <c r="R41" s="15"/>
      <c r="S41">
        <v>3</v>
      </c>
      <c r="T41" t="s">
        <v>317</v>
      </c>
      <c r="U41" s="15"/>
      <c r="V41" s="11"/>
      <c r="W41" s="15"/>
      <c r="X41" t="s">
        <v>73</v>
      </c>
      <c r="Y41" t="s">
        <v>74</v>
      </c>
      <c r="Z41" t="s">
        <v>7</v>
      </c>
      <c r="AA41" t="s">
        <v>19</v>
      </c>
    </row>
    <row r="42" spans="1:52" s="2" customFormat="1" x14ac:dyDescent="0.25">
      <c r="A42" s="10"/>
      <c r="B42" s="5"/>
      <c r="C42" s="4"/>
      <c r="D42" s="15"/>
      <c r="E42"/>
      <c r="F42"/>
      <c r="G42"/>
      <c r="H42" s="8"/>
      <c r="I42"/>
      <c r="J42"/>
      <c r="K42">
        <f>SUM(K39:K41)</f>
        <v>2</v>
      </c>
      <c r="L42">
        <f>SUM(L39:L41)</f>
        <v>3</v>
      </c>
      <c r="M42" s="15"/>
      <c r="N42"/>
      <c r="O42" s="11"/>
      <c r="P42" s="4"/>
      <c r="Q42" s="4"/>
      <c r="R42" s="15"/>
      <c r="S42" s="4"/>
      <c r="T42" s="4"/>
      <c r="U42" s="15"/>
      <c r="V42" s="11"/>
      <c r="W42" s="15"/>
      <c r="X42"/>
      <c r="Y42"/>
      <c r="Z42"/>
      <c r="AA42"/>
    </row>
    <row r="44" spans="1:52" s="8" customFormat="1" x14ac:dyDescent="0.25"/>
    <row r="46" spans="1:52" s="6" customFormat="1" x14ac:dyDescent="0.25">
      <c r="A46" s="9" t="s">
        <v>372</v>
      </c>
      <c r="B46" s="9"/>
      <c r="C46" s="9"/>
      <c r="D46" s="16"/>
      <c r="E46"/>
      <c r="F46"/>
      <c r="G46"/>
      <c r="H46" s="8"/>
      <c r="I46"/>
      <c r="J46"/>
      <c r="K46"/>
      <c r="L46"/>
      <c r="M46" s="16"/>
      <c r="N46" s="22"/>
      <c r="O46" s="22"/>
      <c r="P46" s="9"/>
      <c r="Q46" s="9"/>
      <c r="R46" s="16"/>
      <c r="S46" s="9"/>
      <c r="T46" s="9"/>
      <c r="U46" s="16"/>
      <c r="V46" s="26" t="s">
        <v>382</v>
      </c>
      <c r="W46" s="16"/>
      <c r="X46" s="9"/>
      <c r="Y46" s="9"/>
      <c r="Z46" s="9"/>
      <c r="AA46" s="9"/>
    </row>
    <row r="47" spans="1:52" x14ac:dyDescent="0.25">
      <c r="A47" t="s">
        <v>131</v>
      </c>
      <c r="B47" t="s">
        <v>132</v>
      </c>
      <c r="C47" s="4">
        <v>15325</v>
      </c>
      <c r="D47" s="15"/>
      <c r="E47">
        <v>37</v>
      </c>
      <c r="F47">
        <v>38</v>
      </c>
      <c r="G47">
        <f>E47-F47</f>
        <v>-1</v>
      </c>
      <c r="I47">
        <v>0</v>
      </c>
      <c r="J47">
        <v>0</v>
      </c>
      <c r="K47">
        <v>0</v>
      </c>
      <c r="L47">
        <v>37</v>
      </c>
      <c r="M47" s="15"/>
      <c r="N47">
        <v>0</v>
      </c>
      <c r="O47">
        <v>37</v>
      </c>
      <c r="P47">
        <v>1</v>
      </c>
      <c r="Q47" s="4" t="s">
        <v>322</v>
      </c>
      <c r="R47" s="15"/>
      <c r="S47">
        <v>1</v>
      </c>
      <c r="T47">
        <v>1</v>
      </c>
      <c r="U47" s="15"/>
      <c r="V47" s="11"/>
      <c r="W47" s="15"/>
      <c r="X47" t="s">
        <v>133</v>
      </c>
      <c r="Y47" t="s">
        <v>10</v>
      </c>
      <c r="Z47" t="s">
        <v>7</v>
      </c>
      <c r="AA47" t="s">
        <v>134</v>
      </c>
    </row>
    <row r="48" spans="1:52" x14ac:dyDescent="0.25">
      <c r="A48" s="2" t="s">
        <v>121</v>
      </c>
      <c r="B48" s="2" t="s">
        <v>122</v>
      </c>
      <c r="C48" s="3">
        <v>15766</v>
      </c>
      <c r="D48" s="7"/>
      <c r="E48">
        <v>70</v>
      </c>
      <c r="F48">
        <v>75</v>
      </c>
      <c r="G48">
        <f>E48-F48</f>
        <v>-5</v>
      </c>
      <c r="I48">
        <v>4</v>
      </c>
      <c r="J48">
        <v>26</v>
      </c>
      <c r="K48">
        <v>0</v>
      </c>
      <c r="L48">
        <v>40</v>
      </c>
      <c r="M48" s="7"/>
      <c r="N48">
        <v>0</v>
      </c>
      <c r="O48">
        <v>70</v>
      </c>
      <c r="P48">
        <v>1</v>
      </c>
      <c r="Q48" s="3" t="s">
        <v>321</v>
      </c>
      <c r="R48" s="7"/>
      <c r="S48">
        <v>4</v>
      </c>
      <c r="T48">
        <v>1</v>
      </c>
      <c r="U48" s="7"/>
      <c r="V48" s="21"/>
      <c r="W48" s="7"/>
      <c r="X48" s="2" t="s">
        <v>123</v>
      </c>
      <c r="Y48" s="2" t="s">
        <v>13</v>
      </c>
      <c r="Z48" s="2" t="s">
        <v>7</v>
      </c>
      <c r="AA48" s="2" t="s">
        <v>124</v>
      </c>
    </row>
    <row r="49" spans="1:52" x14ac:dyDescent="0.25">
      <c r="A49" s="2" t="s">
        <v>129</v>
      </c>
      <c r="B49" s="2" t="s">
        <v>130</v>
      </c>
      <c r="C49" s="3">
        <v>15780</v>
      </c>
      <c r="D49" s="7"/>
      <c r="E49">
        <v>35</v>
      </c>
      <c r="F49">
        <v>37</v>
      </c>
      <c r="G49">
        <f>E49-F49</f>
        <v>-2</v>
      </c>
      <c r="I49">
        <v>0</v>
      </c>
      <c r="J49">
        <v>3</v>
      </c>
      <c r="K49">
        <v>3</v>
      </c>
      <c r="L49">
        <v>29</v>
      </c>
      <c r="M49" s="7"/>
      <c r="N49">
        <v>0</v>
      </c>
      <c r="O49">
        <v>35</v>
      </c>
      <c r="P49">
        <v>1</v>
      </c>
      <c r="Q49" s="3" t="s">
        <v>321</v>
      </c>
      <c r="R49" s="7"/>
      <c r="S49">
        <v>15</v>
      </c>
      <c r="T49">
        <v>2</v>
      </c>
      <c r="U49" s="7"/>
      <c r="V49" s="18" t="s">
        <v>343</v>
      </c>
      <c r="W49" s="7"/>
      <c r="X49" s="2" t="s">
        <v>11</v>
      </c>
      <c r="Y49" s="2" t="s">
        <v>10</v>
      </c>
      <c r="Z49" s="2" t="s">
        <v>7</v>
      </c>
      <c r="AA49" s="2" t="s">
        <v>19</v>
      </c>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x14ac:dyDescent="0.25">
      <c r="A50" s="2" t="s">
        <v>149</v>
      </c>
      <c r="B50" s="2" t="s">
        <v>150</v>
      </c>
      <c r="C50" s="3">
        <v>15815</v>
      </c>
      <c r="D50" s="7"/>
      <c r="E50" s="10">
        <v>19</v>
      </c>
      <c r="F50" s="23">
        <v>20</v>
      </c>
      <c r="G50">
        <f>E50-F50</f>
        <v>-1</v>
      </c>
      <c r="I50">
        <v>6</v>
      </c>
      <c r="J50">
        <v>9</v>
      </c>
      <c r="K50">
        <v>0</v>
      </c>
      <c r="L50">
        <v>4</v>
      </c>
      <c r="M50" s="7"/>
      <c r="N50">
        <v>12</v>
      </c>
      <c r="O50">
        <v>7</v>
      </c>
      <c r="P50">
        <v>1</v>
      </c>
      <c r="Q50" s="3" t="s">
        <v>321</v>
      </c>
      <c r="R50" s="7"/>
      <c r="S50">
        <v>4</v>
      </c>
      <c r="T50">
        <v>1</v>
      </c>
      <c r="U50" s="7"/>
      <c r="V50" s="21" t="s">
        <v>344</v>
      </c>
      <c r="W50" s="7"/>
      <c r="X50" s="2" t="s">
        <v>151</v>
      </c>
      <c r="Y50" s="2" t="s">
        <v>152</v>
      </c>
      <c r="Z50" s="2" t="s">
        <v>7</v>
      </c>
      <c r="AA50" s="2" t="s">
        <v>138</v>
      </c>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x14ac:dyDescent="0.25">
      <c r="A51" s="2" t="s">
        <v>135</v>
      </c>
      <c r="B51" s="2" t="s">
        <v>136</v>
      </c>
      <c r="C51" s="3">
        <v>15878</v>
      </c>
      <c r="D51" s="7"/>
      <c r="E51">
        <v>30</v>
      </c>
      <c r="I51">
        <v>4</v>
      </c>
      <c r="J51">
        <v>12</v>
      </c>
      <c r="K51">
        <v>0</v>
      </c>
      <c r="L51">
        <v>14</v>
      </c>
      <c r="M51" s="7"/>
      <c r="N51">
        <v>0</v>
      </c>
      <c r="O51">
        <v>30</v>
      </c>
      <c r="P51">
        <v>1</v>
      </c>
      <c r="Q51" s="3" t="s">
        <v>321</v>
      </c>
      <c r="R51" s="7"/>
      <c r="S51">
        <v>6</v>
      </c>
      <c r="T51">
        <v>2</v>
      </c>
      <c r="U51" s="7"/>
      <c r="V51" s="21" t="s">
        <v>345</v>
      </c>
      <c r="W51" s="7"/>
      <c r="X51" s="2" t="s">
        <v>137</v>
      </c>
      <c r="Y51" s="2"/>
      <c r="Z51" s="2" t="s">
        <v>7</v>
      </c>
      <c r="AA51" s="2" t="s">
        <v>138</v>
      </c>
    </row>
    <row r="52" spans="1:52" x14ac:dyDescent="0.25">
      <c r="A52" s="2" t="s">
        <v>139</v>
      </c>
      <c r="B52" s="2" t="s">
        <v>140</v>
      </c>
      <c r="C52" s="3">
        <v>16074</v>
      </c>
      <c r="D52" s="7"/>
      <c r="E52" s="10">
        <v>27</v>
      </c>
      <c r="F52" s="23">
        <v>24</v>
      </c>
      <c r="G52">
        <f>E52-F52</f>
        <v>3</v>
      </c>
      <c r="I52" s="10">
        <v>13</v>
      </c>
      <c r="J52" s="10">
        <v>1</v>
      </c>
      <c r="K52" s="10">
        <v>4</v>
      </c>
      <c r="L52" s="10">
        <v>9</v>
      </c>
      <c r="M52" s="7"/>
      <c r="N52" s="10">
        <v>0</v>
      </c>
      <c r="O52">
        <v>27</v>
      </c>
      <c r="P52">
        <v>1</v>
      </c>
      <c r="Q52" s="3" t="s">
        <v>321</v>
      </c>
      <c r="R52" s="7"/>
      <c r="S52">
        <v>9</v>
      </c>
      <c r="T52">
        <v>2</v>
      </c>
      <c r="U52" s="7"/>
      <c r="V52" s="21"/>
      <c r="W52" s="7"/>
      <c r="X52" s="2" t="s">
        <v>141</v>
      </c>
      <c r="Y52" s="2" t="s">
        <v>28</v>
      </c>
      <c r="Z52" s="2" t="s">
        <v>7</v>
      </c>
      <c r="AA52" s="2" t="s">
        <v>9</v>
      </c>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x14ac:dyDescent="0.25">
      <c r="A53" s="2" t="s">
        <v>125</v>
      </c>
      <c r="B53" s="2" t="s">
        <v>126</v>
      </c>
      <c r="C53" s="3">
        <v>16228</v>
      </c>
      <c r="D53" s="7"/>
      <c r="E53">
        <v>60</v>
      </c>
      <c r="I53">
        <v>14</v>
      </c>
      <c r="J53">
        <v>13</v>
      </c>
      <c r="K53">
        <v>9</v>
      </c>
      <c r="L53">
        <v>24</v>
      </c>
      <c r="M53" s="7"/>
      <c r="N53">
        <v>0</v>
      </c>
      <c r="O53">
        <v>60</v>
      </c>
      <c r="P53">
        <v>1</v>
      </c>
      <c r="Q53" s="3" t="s">
        <v>321</v>
      </c>
      <c r="R53" s="7"/>
      <c r="S53">
        <v>4</v>
      </c>
      <c r="T53">
        <v>1</v>
      </c>
      <c r="U53" s="7"/>
      <c r="V53" s="21"/>
      <c r="W53" s="7"/>
      <c r="X53" s="2" t="s">
        <v>127</v>
      </c>
      <c r="Y53" s="2" t="s">
        <v>128</v>
      </c>
      <c r="Z53" s="2" t="s">
        <v>7</v>
      </c>
      <c r="AA53" s="2" t="s">
        <v>15</v>
      </c>
    </row>
    <row r="54" spans="1:52" x14ac:dyDescent="0.25">
      <c r="A54" s="2" t="s">
        <v>146</v>
      </c>
      <c r="B54" s="2" t="s">
        <v>147</v>
      </c>
      <c r="C54" s="3">
        <v>16228</v>
      </c>
      <c r="D54" s="7"/>
      <c r="E54" s="17">
        <v>32</v>
      </c>
      <c r="F54" s="17">
        <v>25</v>
      </c>
      <c r="G54">
        <f>E54-F54</f>
        <v>7</v>
      </c>
      <c r="I54">
        <v>18</v>
      </c>
      <c r="J54">
        <v>13</v>
      </c>
      <c r="K54">
        <v>0</v>
      </c>
      <c r="L54">
        <v>1</v>
      </c>
      <c r="M54" s="7"/>
      <c r="N54">
        <v>0</v>
      </c>
      <c r="O54">
        <v>32</v>
      </c>
      <c r="P54">
        <v>1</v>
      </c>
      <c r="Q54" s="3" t="s">
        <v>321</v>
      </c>
      <c r="R54" s="7"/>
      <c r="S54">
        <v>3</v>
      </c>
      <c r="T54">
        <v>1</v>
      </c>
      <c r="U54" s="7"/>
      <c r="V54" s="21"/>
      <c r="W54" s="7"/>
      <c r="X54" s="2" t="s">
        <v>148</v>
      </c>
      <c r="Y54" s="2" t="s">
        <v>18</v>
      </c>
      <c r="Z54" s="2" t="s">
        <v>7</v>
      </c>
      <c r="AA54" s="2" t="s">
        <v>22</v>
      </c>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x14ac:dyDescent="0.25">
      <c r="A55" s="2" t="s">
        <v>142</v>
      </c>
      <c r="B55" s="2" t="s">
        <v>143</v>
      </c>
      <c r="C55" s="3">
        <v>16382</v>
      </c>
      <c r="D55" s="7"/>
      <c r="E55">
        <v>28</v>
      </c>
      <c r="F55" s="23">
        <v>24</v>
      </c>
      <c r="G55">
        <f>E55-F55</f>
        <v>4</v>
      </c>
      <c r="I55">
        <v>5</v>
      </c>
      <c r="J55">
        <v>4</v>
      </c>
      <c r="K55">
        <v>17</v>
      </c>
      <c r="L55">
        <v>2</v>
      </c>
      <c r="M55" s="7"/>
      <c r="N55">
        <v>0</v>
      </c>
      <c r="O55">
        <v>28</v>
      </c>
      <c r="P55">
        <v>1</v>
      </c>
      <c r="Q55" s="3" t="s">
        <v>321</v>
      </c>
      <c r="R55" s="7"/>
      <c r="S55">
        <v>3</v>
      </c>
      <c r="T55">
        <v>1</v>
      </c>
      <c r="U55" s="7"/>
      <c r="V55" s="18" t="s">
        <v>363</v>
      </c>
      <c r="W55" s="7"/>
      <c r="X55" s="2" t="s">
        <v>144</v>
      </c>
      <c r="Y55" s="2" t="s">
        <v>145</v>
      </c>
      <c r="Z55" s="2" t="s">
        <v>7</v>
      </c>
      <c r="AA55" s="2" t="s">
        <v>19</v>
      </c>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x14ac:dyDescent="0.25">
      <c r="A56" s="2" t="s">
        <v>153</v>
      </c>
      <c r="B56" s="2" t="s">
        <v>154</v>
      </c>
      <c r="C56" s="3">
        <v>16410</v>
      </c>
      <c r="D56" s="7"/>
      <c r="E56" s="10">
        <v>24</v>
      </c>
      <c r="F56" s="23">
        <v>23</v>
      </c>
      <c r="G56">
        <f>E56-F56</f>
        <v>1</v>
      </c>
      <c r="I56" s="10">
        <v>16</v>
      </c>
      <c r="J56" s="10">
        <v>2</v>
      </c>
      <c r="K56">
        <v>0</v>
      </c>
      <c r="L56">
        <v>6</v>
      </c>
      <c r="M56" s="7"/>
      <c r="N56">
        <v>0</v>
      </c>
      <c r="O56">
        <v>24</v>
      </c>
      <c r="P56">
        <v>1</v>
      </c>
      <c r="Q56" s="3" t="s">
        <v>321</v>
      </c>
      <c r="R56" s="7"/>
      <c r="S56">
        <v>5</v>
      </c>
      <c r="T56">
        <v>1</v>
      </c>
      <c r="U56" s="7"/>
      <c r="V56" s="18" t="s">
        <v>316</v>
      </c>
      <c r="W56" s="7"/>
      <c r="X56" s="2" t="s">
        <v>155</v>
      </c>
      <c r="Y56" s="2" t="s">
        <v>156</v>
      </c>
      <c r="Z56" s="2" t="s">
        <v>7</v>
      </c>
      <c r="AA56" s="2" t="s">
        <v>157</v>
      </c>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s="10" customFormat="1" x14ac:dyDescent="0.25">
      <c r="A57" s="10" t="s">
        <v>279</v>
      </c>
      <c r="B57" s="10" t="s">
        <v>280</v>
      </c>
      <c r="C57" s="11">
        <v>16445</v>
      </c>
      <c r="D57" s="15"/>
      <c r="E57">
        <v>35</v>
      </c>
      <c r="F57">
        <v>34</v>
      </c>
      <c r="G57">
        <f>E57-F57</f>
        <v>1</v>
      </c>
      <c r="H57" s="8"/>
      <c r="I57">
        <v>0</v>
      </c>
      <c r="J57">
        <v>0</v>
      </c>
      <c r="K57">
        <v>34</v>
      </c>
      <c r="L57">
        <v>1</v>
      </c>
      <c r="M57" s="15"/>
      <c r="N57">
        <v>0</v>
      </c>
      <c r="O57">
        <v>35</v>
      </c>
      <c r="P57">
        <v>1</v>
      </c>
      <c r="Q57" s="3" t="s">
        <v>320</v>
      </c>
      <c r="R57" s="15"/>
      <c r="S57">
        <v>22</v>
      </c>
      <c r="T57">
        <v>1</v>
      </c>
      <c r="U57" s="15"/>
      <c r="V57" s="11" t="s">
        <v>333</v>
      </c>
      <c r="W57" s="15"/>
      <c r="X57" s="10" t="s">
        <v>281</v>
      </c>
      <c r="Y57" s="10" t="s">
        <v>21</v>
      </c>
      <c r="Z57" s="10" t="s">
        <v>7</v>
      </c>
      <c r="AA57" s="10" t="s">
        <v>17</v>
      </c>
    </row>
    <row r="58" spans="1:52" x14ac:dyDescent="0.25">
      <c r="A58" s="10" t="s">
        <v>286</v>
      </c>
      <c r="B58" t="s">
        <v>287</v>
      </c>
      <c r="C58" s="4">
        <v>16445</v>
      </c>
      <c r="D58" s="15"/>
      <c r="E58">
        <v>28</v>
      </c>
      <c r="I58">
        <v>6</v>
      </c>
      <c r="J58">
        <v>1</v>
      </c>
      <c r="K58">
        <v>3</v>
      </c>
      <c r="L58">
        <v>18</v>
      </c>
      <c r="M58" s="15"/>
      <c r="N58">
        <v>1</v>
      </c>
      <c r="O58">
        <v>27</v>
      </c>
      <c r="P58">
        <v>1</v>
      </c>
      <c r="Q58" s="3" t="s">
        <v>321</v>
      </c>
      <c r="R58" s="15"/>
      <c r="S58">
        <v>3</v>
      </c>
      <c r="T58">
        <v>1</v>
      </c>
      <c r="U58" s="15"/>
      <c r="V58" s="19" t="s">
        <v>332</v>
      </c>
      <c r="W58" s="15"/>
      <c r="X58" t="s">
        <v>148</v>
      </c>
      <c r="Y58" t="s">
        <v>18</v>
      </c>
      <c r="Z58" t="s">
        <v>7</v>
      </c>
      <c r="AA58" t="s">
        <v>124</v>
      </c>
    </row>
    <row r="59" spans="1:52" x14ac:dyDescent="0.25">
      <c r="A59" t="s">
        <v>284</v>
      </c>
      <c r="B59" t="s">
        <v>285</v>
      </c>
      <c r="C59" s="4">
        <v>16494</v>
      </c>
      <c r="D59" s="15"/>
      <c r="E59">
        <v>42</v>
      </c>
      <c r="F59">
        <v>43</v>
      </c>
      <c r="G59">
        <f>E59-F59</f>
        <v>-1</v>
      </c>
      <c r="I59">
        <v>22</v>
      </c>
      <c r="J59">
        <v>3</v>
      </c>
      <c r="K59">
        <v>14</v>
      </c>
      <c r="L59">
        <v>3</v>
      </c>
      <c r="M59" s="15"/>
      <c r="N59">
        <v>0</v>
      </c>
      <c r="O59">
        <v>42</v>
      </c>
      <c r="P59">
        <v>1</v>
      </c>
      <c r="Q59" s="3" t="s">
        <v>321</v>
      </c>
      <c r="R59" s="15"/>
      <c r="S59">
        <v>4</v>
      </c>
      <c r="T59">
        <v>1</v>
      </c>
      <c r="U59" s="15"/>
      <c r="V59" s="11" t="s">
        <v>349</v>
      </c>
      <c r="W59" s="15"/>
      <c r="X59" t="s">
        <v>148</v>
      </c>
      <c r="Y59" t="s">
        <v>18</v>
      </c>
      <c r="Z59" t="s">
        <v>7</v>
      </c>
      <c r="AA59" t="s">
        <v>157</v>
      </c>
    </row>
    <row r="60" spans="1:52" x14ac:dyDescent="0.25">
      <c r="A60" s="10" t="s">
        <v>288</v>
      </c>
      <c r="B60" t="s">
        <v>289</v>
      </c>
      <c r="C60" s="4">
        <v>16494</v>
      </c>
      <c r="D60" s="15"/>
      <c r="E60">
        <v>28</v>
      </c>
      <c r="F60">
        <v>27</v>
      </c>
      <c r="G60">
        <f>E60-F60</f>
        <v>1</v>
      </c>
      <c r="I60">
        <v>15</v>
      </c>
      <c r="J60">
        <v>0</v>
      </c>
      <c r="K60">
        <v>0</v>
      </c>
      <c r="L60">
        <v>13</v>
      </c>
      <c r="M60" s="15"/>
      <c r="N60">
        <v>16</v>
      </c>
      <c r="O60">
        <v>12</v>
      </c>
      <c r="P60">
        <v>1</v>
      </c>
      <c r="Q60" s="3" t="s">
        <v>321</v>
      </c>
      <c r="R60" s="15"/>
      <c r="S60">
        <v>3</v>
      </c>
      <c r="T60">
        <v>1</v>
      </c>
      <c r="U60" s="15"/>
      <c r="V60" s="11"/>
      <c r="W60" s="15"/>
      <c r="X60" t="s">
        <v>290</v>
      </c>
      <c r="Y60" t="s">
        <v>203</v>
      </c>
      <c r="Z60" t="s">
        <v>7</v>
      </c>
      <c r="AA60" t="s">
        <v>19</v>
      </c>
    </row>
    <row r="61" spans="1:52" x14ac:dyDescent="0.25">
      <c r="A61" t="s">
        <v>282</v>
      </c>
      <c r="B61" t="s">
        <v>283</v>
      </c>
      <c r="C61" s="4">
        <v>16536</v>
      </c>
      <c r="D61" s="15"/>
      <c r="E61">
        <v>34</v>
      </c>
      <c r="F61">
        <v>32</v>
      </c>
      <c r="G61">
        <f>E61-F61</f>
        <v>2</v>
      </c>
      <c r="I61">
        <v>4</v>
      </c>
      <c r="J61">
        <v>2</v>
      </c>
      <c r="K61">
        <v>3</v>
      </c>
      <c r="L61">
        <v>25</v>
      </c>
      <c r="M61" s="15"/>
      <c r="N61">
        <v>0</v>
      </c>
      <c r="O61">
        <v>34</v>
      </c>
      <c r="P61">
        <v>3</v>
      </c>
      <c r="Q61" s="3" t="s">
        <v>325</v>
      </c>
      <c r="R61" s="15"/>
      <c r="S61">
        <v>9</v>
      </c>
      <c r="T61">
        <v>2</v>
      </c>
      <c r="U61" s="15"/>
      <c r="V61" s="11" t="s">
        <v>350</v>
      </c>
      <c r="W61" s="15"/>
      <c r="X61" t="s">
        <v>148</v>
      </c>
      <c r="Y61" t="s">
        <v>18</v>
      </c>
      <c r="Z61" t="s">
        <v>7</v>
      </c>
      <c r="AA61" t="s">
        <v>19</v>
      </c>
    </row>
    <row r="62" spans="1:52" x14ac:dyDescent="0.25">
      <c r="A62" s="2"/>
      <c r="B62" s="2"/>
      <c r="C62" s="3"/>
      <c r="D62" s="7"/>
      <c r="I62">
        <f>SUM(I47:I61)</f>
        <v>127</v>
      </c>
      <c r="J62">
        <f>SUM(J47:J61)</f>
        <v>89</v>
      </c>
      <c r="K62">
        <f>SUM(K47:K61)</f>
        <v>87</v>
      </c>
      <c r="L62">
        <f>SUM(L47:L61)</f>
        <v>226</v>
      </c>
      <c r="M62" s="7"/>
      <c r="N62">
        <f>SUM(N47:N61)</f>
        <v>29</v>
      </c>
      <c r="O62">
        <f>SUM(O47:O61)</f>
        <v>500</v>
      </c>
      <c r="P62" s="3"/>
      <c r="Q62" s="3"/>
      <c r="R62" s="7"/>
      <c r="S62">
        <f>SUM(S47:S61)</f>
        <v>95</v>
      </c>
      <c r="U62" s="7"/>
      <c r="V62" s="21"/>
      <c r="W62" s="7"/>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3"/>
      <c r="D63" s="7"/>
      <c r="I63" s="27">
        <f>I62/($I$62+$J$62+$K$62+$L$62)</f>
        <v>0.24007561436672967</v>
      </c>
      <c r="J63" s="27">
        <f>J62/($I$62+$J$62+$K$62+$L$62)</f>
        <v>0.16824196597353497</v>
      </c>
      <c r="K63" s="27">
        <f>K62/($I$62+$J$62+$K$62+$L$62)</f>
        <v>0.16446124763705103</v>
      </c>
      <c r="L63" s="27">
        <f>L62/($I$62+$J$62+$K$62+$L$62)</f>
        <v>0.42722117202268434</v>
      </c>
      <c r="M63" s="7"/>
      <c r="N63" s="27">
        <f>N62/(N62+O62)</f>
        <v>5.4820415879017016E-2</v>
      </c>
      <c r="O63" s="21"/>
      <c r="P63" s="3"/>
      <c r="Q63" s="3"/>
      <c r="R63" s="7"/>
      <c r="U63" s="7"/>
      <c r="V63" s="21"/>
      <c r="W63" s="7"/>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3"/>
      <c r="D64" s="7"/>
      <c r="I64" s="25"/>
      <c r="J64" s="25"/>
      <c r="K64" s="25"/>
      <c r="L64" s="25"/>
      <c r="M64" s="7"/>
      <c r="N64"/>
      <c r="O64" s="21"/>
      <c r="P64" s="3"/>
      <c r="Q64" s="3"/>
      <c r="R64" s="7"/>
      <c r="S64" s="3"/>
      <c r="T64" s="3"/>
      <c r="U64" s="7"/>
      <c r="V64" s="21"/>
      <c r="W64" s="7"/>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3"/>
      <c r="D65" s="7"/>
      <c r="I65" s="25"/>
      <c r="J65" s="25"/>
      <c r="K65" s="25"/>
      <c r="L65" s="25"/>
      <c r="M65" s="7"/>
      <c r="N65"/>
      <c r="O65" s="21"/>
      <c r="P65" s="3"/>
      <c r="Q65" s="3"/>
      <c r="R65" s="7"/>
      <c r="S65" s="3"/>
      <c r="T65" s="3"/>
      <c r="U65" s="7"/>
      <c r="V65" s="21"/>
      <c r="W65" s="7"/>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9" t="s">
        <v>373</v>
      </c>
      <c r="B66" s="2"/>
      <c r="C66" s="3"/>
      <c r="D66" s="7"/>
      <c r="M66" s="7"/>
      <c r="N66"/>
      <c r="O66" s="21"/>
      <c r="P66" s="3"/>
      <c r="Q66" s="3"/>
      <c r="R66" s="7"/>
      <c r="S66" s="3"/>
      <c r="T66" s="3"/>
      <c r="U66" s="7"/>
      <c r="V66" s="21"/>
      <c r="W66" s="7"/>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10" t="s">
        <v>158</v>
      </c>
      <c r="B67" t="s">
        <v>159</v>
      </c>
      <c r="C67" s="4">
        <v>14639</v>
      </c>
      <c r="D67" s="15"/>
      <c r="E67">
        <v>18</v>
      </c>
      <c r="I67">
        <v>0</v>
      </c>
      <c r="J67">
        <v>0</v>
      </c>
      <c r="K67">
        <v>0</v>
      </c>
      <c r="L67">
        <v>18</v>
      </c>
      <c r="M67" s="15"/>
      <c r="N67">
        <v>0</v>
      </c>
      <c r="O67">
        <v>18</v>
      </c>
      <c r="P67">
        <v>1</v>
      </c>
      <c r="Q67" s="4" t="s">
        <v>321</v>
      </c>
      <c r="R67" s="15"/>
      <c r="S67">
        <v>2</v>
      </c>
      <c r="T67">
        <v>1</v>
      </c>
      <c r="U67" s="15"/>
      <c r="V67" s="11"/>
      <c r="W67" s="15"/>
      <c r="X67" t="s">
        <v>30</v>
      </c>
      <c r="Y67" t="s">
        <v>31</v>
      </c>
      <c r="Z67" t="s">
        <v>7</v>
      </c>
      <c r="AA67" t="s">
        <v>22</v>
      </c>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10" t="s">
        <v>161</v>
      </c>
      <c r="B68" t="s">
        <v>162</v>
      </c>
      <c r="C68" s="4">
        <v>14695</v>
      </c>
      <c r="D68" s="15"/>
      <c r="E68">
        <v>6</v>
      </c>
      <c r="I68">
        <v>0</v>
      </c>
      <c r="J68">
        <v>5</v>
      </c>
      <c r="K68">
        <v>0</v>
      </c>
      <c r="L68">
        <v>1</v>
      </c>
      <c r="M68" s="15"/>
      <c r="N68">
        <v>0</v>
      </c>
      <c r="O68">
        <v>6</v>
      </c>
      <c r="P68">
        <v>1</v>
      </c>
      <c r="Q68" s="4" t="s">
        <v>321</v>
      </c>
      <c r="R68" s="15"/>
      <c r="S68">
        <v>2</v>
      </c>
      <c r="T68">
        <v>1</v>
      </c>
      <c r="U68" s="15"/>
      <c r="V68" s="11" t="s">
        <v>352</v>
      </c>
      <c r="W68" s="15"/>
      <c r="X68" t="s">
        <v>163</v>
      </c>
      <c r="Y68" t="s">
        <v>34</v>
      </c>
      <c r="Z68" t="s">
        <v>7</v>
      </c>
      <c r="AA68" t="s">
        <v>22</v>
      </c>
    </row>
    <row r="69" spans="1:52" x14ac:dyDescent="0.25">
      <c r="A69" s="10" t="s">
        <v>164</v>
      </c>
      <c r="B69" t="s">
        <v>165</v>
      </c>
      <c r="C69" s="4">
        <v>14751</v>
      </c>
      <c r="D69" s="15"/>
      <c r="E69">
        <v>8</v>
      </c>
      <c r="F69">
        <v>9</v>
      </c>
      <c r="G69">
        <f>E69-F69</f>
        <v>-1</v>
      </c>
      <c r="I69">
        <v>0</v>
      </c>
      <c r="J69">
        <v>7</v>
      </c>
      <c r="K69">
        <v>0</v>
      </c>
      <c r="L69">
        <v>1</v>
      </c>
      <c r="M69" s="15"/>
      <c r="N69">
        <v>0</v>
      </c>
      <c r="O69">
        <v>8</v>
      </c>
      <c r="P69">
        <v>1</v>
      </c>
      <c r="Q69" s="4" t="s">
        <v>320</v>
      </c>
      <c r="R69" s="15"/>
      <c r="S69">
        <v>2</v>
      </c>
      <c r="T69">
        <v>1</v>
      </c>
      <c r="U69" s="15"/>
      <c r="V69" s="11"/>
      <c r="W69" s="15"/>
      <c r="X69" t="s">
        <v>166</v>
      </c>
      <c r="Y69" t="s">
        <v>167</v>
      </c>
      <c r="Z69" t="s">
        <v>7</v>
      </c>
      <c r="AA69" t="s">
        <v>9</v>
      </c>
    </row>
    <row r="70" spans="1:52" x14ac:dyDescent="0.25">
      <c r="A70" s="10" t="s">
        <v>168</v>
      </c>
      <c r="B70" t="s">
        <v>169</v>
      </c>
      <c r="C70" s="4">
        <v>14927</v>
      </c>
      <c r="D70" s="15"/>
      <c r="E70">
        <v>4</v>
      </c>
      <c r="I70">
        <v>3</v>
      </c>
      <c r="J70">
        <v>0</v>
      </c>
      <c r="K70">
        <v>0</v>
      </c>
      <c r="L70">
        <v>1</v>
      </c>
      <c r="M70" s="15"/>
      <c r="N70">
        <v>0</v>
      </c>
      <c r="O70">
        <v>4</v>
      </c>
      <c r="P70">
        <v>1</v>
      </c>
      <c r="Q70" s="4" t="s">
        <v>321</v>
      </c>
      <c r="R70" s="15"/>
      <c r="S70">
        <v>3</v>
      </c>
      <c r="T70">
        <v>1</v>
      </c>
      <c r="U70" s="15"/>
      <c r="V70" s="11"/>
      <c r="W70" s="15"/>
      <c r="X70" t="s">
        <v>24</v>
      </c>
      <c r="Y70" t="s">
        <v>37</v>
      </c>
      <c r="Z70" t="s">
        <v>7</v>
      </c>
      <c r="AA70" t="s">
        <v>138</v>
      </c>
    </row>
    <row r="71" spans="1:52" x14ac:dyDescent="0.25">
      <c r="A71" s="10" t="s">
        <v>170</v>
      </c>
      <c r="B71" t="s">
        <v>171</v>
      </c>
      <c r="C71" s="4">
        <v>14954</v>
      </c>
      <c r="D71" s="15"/>
      <c r="E71" s="10">
        <v>2</v>
      </c>
      <c r="F71" s="10"/>
      <c r="I71">
        <v>2</v>
      </c>
      <c r="J71">
        <v>0</v>
      </c>
      <c r="K71">
        <v>0</v>
      </c>
      <c r="L71">
        <v>0</v>
      </c>
      <c r="M71" s="15"/>
      <c r="N71">
        <v>0</v>
      </c>
      <c r="O71">
        <v>2</v>
      </c>
      <c r="P71">
        <v>1</v>
      </c>
      <c r="Q71" s="4" t="s">
        <v>321</v>
      </c>
      <c r="R71" s="15"/>
      <c r="S71">
        <v>2</v>
      </c>
      <c r="T71">
        <v>1</v>
      </c>
      <c r="U71" s="15"/>
      <c r="V71" s="11"/>
      <c r="W71" s="15"/>
      <c r="X71" t="s">
        <v>160</v>
      </c>
      <c r="Y71" t="s">
        <v>37</v>
      </c>
      <c r="Z71" t="s">
        <v>7</v>
      </c>
      <c r="AA71" t="s">
        <v>41</v>
      </c>
    </row>
    <row r="72" spans="1:52" x14ac:dyDescent="0.25">
      <c r="A72" s="10" t="s">
        <v>172</v>
      </c>
      <c r="B72" t="s">
        <v>173</v>
      </c>
      <c r="C72" s="4">
        <v>14961</v>
      </c>
      <c r="D72" s="15"/>
      <c r="E72">
        <v>7</v>
      </c>
      <c r="I72">
        <v>2</v>
      </c>
      <c r="J72">
        <v>1</v>
      </c>
      <c r="K72">
        <v>0</v>
      </c>
      <c r="L72">
        <v>4</v>
      </c>
      <c r="M72" s="15"/>
      <c r="N72" t="s">
        <v>317</v>
      </c>
      <c r="O72" t="s">
        <v>317</v>
      </c>
      <c r="P72">
        <v>0</v>
      </c>
      <c r="Q72" s="4" t="s">
        <v>323</v>
      </c>
      <c r="R72" s="15"/>
      <c r="S72">
        <v>10</v>
      </c>
      <c r="T72">
        <v>4</v>
      </c>
      <c r="U72" s="15"/>
      <c r="V72" s="19" t="s">
        <v>361</v>
      </c>
      <c r="W72" s="15"/>
      <c r="X72" t="s">
        <v>174</v>
      </c>
      <c r="Y72" t="s">
        <v>40</v>
      </c>
      <c r="Z72" t="s">
        <v>7</v>
      </c>
      <c r="AA72" t="s">
        <v>17</v>
      </c>
    </row>
    <row r="73" spans="1:52" x14ac:dyDescent="0.25">
      <c r="A73" s="10" t="s">
        <v>175</v>
      </c>
      <c r="B73" t="s">
        <v>176</v>
      </c>
      <c r="C73" s="4">
        <v>15010</v>
      </c>
      <c r="D73" s="15"/>
      <c r="E73">
        <v>7</v>
      </c>
      <c r="F73">
        <v>6</v>
      </c>
      <c r="G73">
        <f>E73-F73</f>
        <v>1</v>
      </c>
      <c r="I73">
        <v>2</v>
      </c>
      <c r="J73">
        <v>5</v>
      </c>
      <c r="K73">
        <v>0</v>
      </c>
      <c r="L73">
        <v>0</v>
      </c>
      <c r="M73" s="15"/>
      <c r="N73">
        <v>0</v>
      </c>
      <c r="O73">
        <v>7</v>
      </c>
      <c r="P73">
        <v>1</v>
      </c>
      <c r="Q73" s="4" t="s">
        <v>320</v>
      </c>
      <c r="R73" s="15"/>
      <c r="S73">
        <v>3</v>
      </c>
      <c r="T73">
        <v>2</v>
      </c>
      <c r="U73" s="15"/>
      <c r="V73" s="11"/>
      <c r="W73" s="15"/>
      <c r="X73" t="s">
        <v>148</v>
      </c>
      <c r="Y73" t="s">
        <v>18</v>
      </c>
      <c r="Z73" t="s">
        <v>7</v>
      </c>
      <c r="AA73" t="s">
        <v>8</v>
      </c>
    </row>
    <row r="74" spans="1:52" x14ac:dyDescent="0.25">
      <c r="A74" s="10" t="s">
        <v>177</v>
      </c>
      <c r="B74" t="s">
        <v>178</v>
      </c>
      <c r="C74" s="4">
        <v>15038</v>
      </c>
      <c r="D74" s="15"/>
      <c r="E74">
        <v>1</v>
      </c>
      <c r="I74">
        <v>0</v>
      </c>
      <c r="J74">
        <v>0</v>
      </c>
      <c r="K74">
        <v>0</v>
      </c>
      <c r="L74">
        <v>1</v>
      </c>
      <c r="M74" s="15"/>
      <c r="N74">
        <v>0</v>
      </c>
      <c r="O74">
        <v>1</v>
      </c>
      <c r="P74">
        <v>1</v>
      </c>
      <c r="Q74" s="4" t="s">
        <v>321</v>
      </c>
      <c r="R74" s="15"/>
      <c r="S74">
        <v>3</v>
      </c>
      <c r="T74">
        <v>1</v>
      </c>
      <c r="U74" s="15"/>
      <c r="V74" s="11"/>
      <c r="W74" s="15"/>
      <c r="X74" t="s">
        <v>179</v>
      </c>
      <c r="Y74" t="s">
        <v>43</v>
      </c>
      <c r="Z74" t="s">
        <v>7</v>
      </c>
      <c r="AA74" t="s">
        <v>15</v>
      </c>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10" t="s">
        <v>180</v>
      </c>
      <c r="B75" t="s">
        <v>181</v>
      </c>
      <c r="C75" s="4">
        <v>15038</v>
      </c>
      <c r="D75" s="15"/>
      <c r="E75">
        <v>2</v>
      </c>
      <c r="I75">
        <v>0</v>
      </c>
      <c r="J75">
        <v>0</v>
      </c>
      <c r="K75">
        <v>2</v>
      </c>
      <c r="L75">
        <v>0</v>
      </c>
      <c r="M75" s="15"/>
      <c r="N75">
        <v>0</v>
      </c>
      <c r="O75">
        <v>2</v>
      </c>
      <c r="P75">
        <v>1</v>
      </c>
      <c r="Q75" s="4" t="s">
        <v>321</v>
      </c>
      <c r="R75" s="15"/>
      <c r="S75">
        <v>2</v>
      </c>
      <c r="T75">
        <v>1</v>
      </c>
      <c r="U75" s="15"/>
      <c r="V75" s="11"/>
      <c r="W75" s="15"/>
      <c r="X75" t="s">
        <v>32</v>
      </c>
      <c r="Y75" t="s">
        <v>37</v>
      </c>
      <c r="Z75" t="s">
        <v>7</v>
      </c>
      <c r="AA75" t="s">
        <v>138</v>
      </c>
    </row>
    <row r="76" spans="1:52" x14ac:dyDescent="0.25">
      <c r="A76" s="10" t="s">
        <v>182</v>
      </c>
      <c r="B76" t="s">
        <v>183</v>
      </c>
      <c r="C76" s="4">
        <v>15066</v>
      </c>
      <c r="D76" s="15"/>
      <c r="E76">
        <v>9</v>
      </c>
      <c r="F76">
        <v>7</v>
      </c>
      <c r="G76">
        <f>E76-F76</f>
        <v>2</v>
      </c>
      <c r="I76">
        <v>4</v>
      </c>
      <c r="J76">
        <v>1</v>
      </c>
      <c r="K76">
        <v>3</v>
      </c>
      <c r="L76">
        <v>1</v>
      </c>
      <c r="M76" s="15"/>
      <c r="N76">
        <v>0</v>
      </c>
      <c r="O76">
        <v>9</v>
      </c>
      <c r="P76">
        <v>1</v>
      </c>
      <c r="Q76" s="4" t="s">
        <v>321</v>
      </c>
      <c r="R76" s="15"/>
      <c r="S76">
        <v>2</v>
      </c>
      <c r="T76">
        <v>1</v>
      </c>
      <c r="U76" s="15"/>
      <c r="V76" s="11"/>
      <c r="W76" s="15"/>
      <c r="X76" t="s">
        <v>42</v>
      </c>
      <c r="Y76" t="s">
        <v>43</v>
      </c>
      <c r="Z76" t="s">
        <v>7</v>
      </c>
      <c r="AA76" t="s">
        <v>17</v>
      </c>
    </row>
    <row r="77" spans="1:52" x14ac:dyDescent="0.25">
      <c r="A77" s="10" t="s">
        <v>184</v>
      </c>
      <c r="B77" t="s">
        <v>185</v>
      </c>
      <c r="C77" s="4">
        <v>15290</v>
      </c>
      <c r="D77" s="15"/>
      <c r="E77">
        <v>18</v>
      </c>
      <c r="I77">
        <v>0</v>
      </c>
      <c r="J77">
        <v>11</v>
      </c>
      <c r="K77">
        <v>0</v>
      </c>
      <c r="L77">
        <v>7</v>
      </c>
      <c r="M77" s="15"/>
      <c r="N77">
        <v>0</v>
      </c>
      <c r="O77">
        <v>18</v>
      </c>
      <c r="P77">
        <v>1</v>
      </c>
      <c r="Q77" s="4" t="s">
        <v>322</v>
      </c>
      <c r="R77" s="15"/>
      <c r="S77">
        <v>2</v>
      </c>
      <c r="T77">
        <v>1</v>
      </c>
      <c r="U77" s="15"/>
      <c r="V77" s="11"/>
      <c r="W77" s="15"/>
      <c r="X77" t="s">
        <v>186</v>
      </c>
      <c r="Y77" t="s">
        <v>34</v>
      </c>
      <c r="Z77" t="s">
        <v>7</v>
      </c>
      <c r="AA77" t="s">
        <v>138</v>
      </c>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10" t="s">
        <v>187</v>
      </c>
      <c r="B78" t="s">
        <v>188</v>
      </c>
      <c r="C78" s="4">
        <v>15325</v>
      </c>
      <c r="D78" s="15"/>
      <c r="E78">
        <v>5</v>
      </c>
      <c r="I78">
        <v>2</v>
      </c>
      <c r="J78">
        <v>3</v>
      </c>
      <c r="K78">
        <v>0</v>
      </c>
      <c r="L78">
        <v>0</v>
      </c>
      <c r="M78" s="15"/>
      <c r="N78">
        <v>2</v>
      </c>
      <c r="O78">
        <v>3</v>
      </c>
      <c r="P78">
        <v>1</v>
      </c>
      <c r="Q78" s="4" t="s">
        <v>321</v>
      </c>
      <c r="R78" s="15"/>
      <c r="S78">
        <v>2</v>
      </c>
      <c r="T78">
        <v>1</v>
      </c>
      <c r="U78" s="15"/>
      <c r="V78" s="11" t="s">
        <v>362</v>
      </c>
      <c r="W78" s="15"/>
      <c r="X78" t="s">
        <v>166</v>
      </c>
      <c r="Y78" t="s">
        <v>189</v>
      </c>
      <c r="Z78" t="s">
        <v>7</v>
      </c>
      <c r="AA78" t="s">
        <v>19</v>
      </c>
    </row>
    <row r="79" spans="1:52" x14ac:dyDescent="0.25">
      <c r="A79" s="13" t="s">
        <v>190</v>
      </c>
      <c r="B79" s="2" t="s">
        <v>191</v>
      </c>
      <c r="C79" s="3">
        <v>15374</v>
      </c>
      <c r="D79" s="7"/>
      <c r="E79">
        <v>3</v>
      </c>
      <c r="I79">
        <v>0</v>
      </c>
      <c r="J79">
        <v>0</v>
      </c>
      <c r="K79">
        <v>1</v>
      </c>
      <c r="L79">
        <v>2</v>
      </c>
      <c r="M79" s="7"/>
      <c r="N79">
        <v>0</v>
      </c>
      <c r="O79">
        <v>3</v>
      </c>
      <c r="P79">
        <v>1</v>
      </c>
      <c r="Q79" s="4" t="s">
        <v>321</v>
      </c>
      <c r="R79" s="7"/>
      <c r="S79">
        <v>3</v>
      </c>
      <c r="T79">
        <v>1</v>
      </c>
      <c r="U79" s="7"/>
      <c r="V79" s="21" t="s">
        <v>353</v>
      </c>
      <c r="W79" s="7"/>
      <c r="X79" s="2" t="s">
        <v>160</v>
      </c>
      <c r="Y79" s="2" t="s">
        <v>13</v>
      </c>
      <c r="Z79" s="2" t="s">
        <v>7</v>
      </c>
      <c r="AA79" s="2" t="s">
        <v>9</v>
      </c>
    </row>
    <row r="80" spans="1:52" x14ac:dyDescent="0.25">
      <c r="A80" s="13" t="s">
        <v>192</v>
      </c>
      <c r="B80" s="2" t="s">
        <v>193</v>
      </c>
      <c r="C80" s="3">
        <v>15402</v>
      </c>
      <c r="D80" s="7"/>
      <c r="E80">
        <v>12</v>
      </c>
      <c r="F80">
        <v>14</v>
      </c>
      <c r="G80">
        <f>E80-F80</f>
        <v>-2</v>
      </c>
      <c r="I80">
        <v>3</v>
      </c>
      <c r="J80">
        <v>1</v>
      </c>
      <c r="K80">
        <v>2</v>
      </c>
      <c r="L80">
        <v>6</v>
      </c>
      <c r="M80" s="7"/>
      <c r="N80">
        <v>0</v>
      </c>
      <c r="O80">
        <v>12</v>
      </c>
      <c r="P80">
        <v>1</v>
      </c>
      <c r="Q80" s="4" t="s">
        <v>321</v>
      </c>
      <c r="R80" s="7"/>
      <c r="S80">
        <v>2</v>
      </c>
      <c r="T80">
        <v>1</v>
      </c>
      <c r="U80" s="7"/>
      <c r="V80" s="21" t="s">
        <v>340</v>
      </c>
      <c r="W80" s="7"/>
      <c r="X80" s="2" t="s">
        <v>194</v>
      </c>
      <c r="Y80" s="2" t="s">
        <v>18</v>
      </c>
      <c r="Z80" s="2" t="s">
        <v>7</v>
      </c>
      <c r="AA80" s="2" t="s">
        <v>8</v>
      </c>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13" t="s">
        <v>195</v>
      </c>
      <c r="B81" s="2" t="s">
        <v>196</v>
      </c>
      <c r="C81" s="3">
        <v>15430</v>
      </c>
      <c r="D81" s="7"/>
      <c r="E81">
        <v>1</v>
      </c>
      <c r="F81">
        <v>2</v>
      </c>
      <c r="G81">
        <f>E81-F81</f>
        <v>-1</v>
      </c>
      <c r="I81">
        <v>1</v>
      </c>
      <c r="J81">
        <v>0</v>
      </c>
      <c r="K81">
        <v>0</v>
      </c>
      <c r="L81">
        <v>0</v>
      </c>
      <c r="M81" s="7"/>
      <c r="N81">
        <v>0</v>
      </c>
      <c r="O81">
        <v>1</v>
      </c>
      <c r="P81">
        <v>1</v>
      </c>
      <c r="Q81" s="4" t="s">
        <v>321</v>
      </c>
      <c r="R81" s="7"/>
      <c r="S81">
        <v>3</v>
      </c>
      <c r="T81">
        <v>1</v>
      </c>
      <c r="U81" s="7"/>
      <c r="V81" s="21"/>
      <c r="W81" s="7"/>
      <c r="X81" s="2" t="s">
        <v>23</v>
      </c>
      <c r="Y81" s="2" t="s">
        <v>18</v>
      </c>
      <c r="Z81" s="2" t="s">
        <v>7</v>
      </c>
      <c r="AA81" s="2" t="s">
        <v>19</v>
      </c>
    </row>
    <row r="82" spans="1:52" x14ac:dyDescent="0.25">
      <c r="A82" s="13" t="s">
        <v>197</v>
      </c>
      <c r="B82" s="2" t="s">
        <v>198</v>
      </c>
      <c r="C82" s="3">
        <v>15472</v>
      </c>
      <c r="D82" s="7"/>
      <c r="E82">
        <v>1</v>
      </c>
      <c r="I82">
        <v>0</v>
      </c>
      <c r="J82">
        <v>0</v>
      </c>
      <c r="K82">
        <v>0</v>
      </c>
      <c r="L82">
        <v>1</v>
      </c>
      <c r="M82" s="7"/>
      <c r="N82">
        <v>0</v>
      </c>
      <c r="O82">
        <v>1</v>
      </c>
      <c r="P82">
        <v>1</v>
      </c>
      <c r="Q82" s="4" t="s">
        <v>321</v>
      </c>
      <c r="R82" s="7"/>
      <c r="S82">
        <v>3</v>
      </c>
      <c r="T82">
        <v>1</v>
      </c>
      <c r="U82" s="7"/>
      <c r="V82" s="21"/>
      <c r="W82" s="7"/>
      <c r="X82" s="2" t="s">
        <v>35</v>
      </c>
      <c r="Y82" s="2" t="s">
        <v>199</v>
      </c>
      <c r="Z82" s="2" t="s">
        <v>7</v>
      </c>
      <c r="AA82" s="2" t="s">
        <v>124</v>
      </c>
    </row>
    <row r="83" spans="1:52" x14ac:dyDescent="0.25">
      <c r="A83" s="13" t="s">
        <v>200</v>
      </c>
      <c r="B83" s="2" t="s">
        <v>201</v>
      </c>
      <c r="C83" s="3">
        <v>15654</v>
      </c>
      <c r="D83" s="7"/>
      <c r="E83">
        <v>1</v>
      </c>
      <c r="I83">
        <v>0</v>
      </c>
      <c r="J83">
        <v>1</v>
      </c>
      <c r="K83">
        <v>0</v>
      </c>
      <c r="L83">
        <v>0</v>
      </c>
      <c r="M83" s="7"/>
      <c r="N83">
        <v>0</v>
      </c>
      <c r="O83">
        <v>1</v>
      </c>
      <c r="P83">
        <v>1</v>
      </c>
      <c r="Q83" s="4" t="s">
        <v>321</v>
      </c>
      <c r="R83" s="7"/>
      <c r="S83">
        <v>3</v>
      </c>
      <c r="T83">
        <v>1</v>
      </c>
      <c r="U83" s="7"/>
      <c r="V83" s="21"/>
      <c r="W83" s="7"/>
      <c r="X83" s="2" t="s">
        <v>202</v>
      </c>
      <c r="Y83" s="2" t="s">
        <v>12</v>
      </c>
      <c r="Z83" s="2" t="s">
        <v>7</v>
      </c>
      <c r="AA83" s="2" t="s">
        <v>8</v>
      </c>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13" t="s">
        <v>204</v>
      </c>
      <c r="B84" s="2" t="s">
        <v>205</v>
      </c>
      <c r="C84" s="3">
        <v>15710</v>
      </c>
      <c r="D84" s="7"/>
      <c r="E84">
        <v>3</v>
      </c>
      <c r="I84">
        <v>0</v>
      </c>
      <c r="J84">
        <v>0</v>
      </c>
      <c r="K84">
        <v>3</v>
      </c>
      <c r="L84">
        <v>0</v>
      </c>
      <c r="M84" s="7"/>
      <c r="N84">
        <v>0</v>
      </c>
      <c r="O84">
        <v>3</v>
      </c>
      <c r="P84">
        <v>1</v>
      </c>
      <c r="Q84" s="4" t="s">
        <v>321</v>
      </c>
      <c r="R84" s="7"/>
      <c r="S84">
        <v>2</v>
      </c>
      <c r="T84">
        <v>1</v>
      </c>
      <c r="U84" s="7"/>
      <c r="V84" s="21" t="s">
        <v>354</v>
      </c>
      <c r="W84" s="7"/>
      <c r="X84" s="2" t="s">
        <v>206</v>
      </c>
      <c r="Y84" s="2"/>
      <c r="Z84" s="2" t="s">
        <v>7</v>
      </c>
      <c r="AA84" s="2" t="s">
        <v>8</v>
      </c>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13" t="s">
        <v>207</v>
      </c>
      <c r="B85" s="2" t="s">
        <v>208</v>
      </c>
      <c r="C85" s="3">
        <v>15724</v>
      </c>
      <c r="D85" s="7"/>
      <c r="E85">
        <v>1</v>
      </c>
      <c r="I85">
        <v>0</v>
      </c>
      <c r="J85">
        <v>1</v>
      </c>
      <c r="K85">
        <v>0</v>
      </c>
      <c r="L85">
        <v>0</v>
      </c>
      <c r="M85" s="7"/>
      <c r="N85">
        <v>0</v>
      </c>
      <c r="O85">
        <v>1</v>
      </c>
      <c r="P85">
        <v>1</v>
      </c>
      <c r="Q85" s="4" t="s">
        <v>321</v>
      </c>
      <c r="R85" s="7"/>
      <c r="S85">
        <v>2</v>
      </c>
      <c r="T85">
        <v>1</v>
      </c>
      <c r="U85" s="7"/>
      <c r="V85" s="21"/>
      <c r="W85" s="7"/>
      <c r="X85" s="2" t="s">
        <v>23</v>
      </c>
      <c r="Y85" s="2" t="s">
        <v>18</v>
      </c>
      <c r="Z85" s="2" t="s">
        <v>7</v>
      </c>
      <c r="AA85" s="2" t="s">
        <v>124</v>
      </c>
    </row>
    <row r="86" spans="1:52" x14ac:dyDescent="0.25">
      <c r="A86" s="13" t="s">
        <v>209</v>
      </c>
      <c r="B86" s="2" t="s">
        <v>210</v>
      </c>
      <c r="C86" s="3">
        <v>15724</v>
      </c>
      <c r="D86" s="7"/>
      <c r="E86">
        <v>5</v>
      </c>
      <c r="F86">
        <v>6</v>
      </c>
      <c r="G86">
        <f>E86-F86</f>
        <v>-1</v>
      </c>
      <c r="I86">
        <v>4</v>
      </c>
      <c r="J86">
        <v>0</v>
      </c>
      <c r="K86">
        <v>0</v>
      </c>
      <c r="L86">
        <v>1</v>
      </c>
      <c r="M86" s="7"/>
      <c r="N86">
        <v>4</v>
      </c>
      <c r="O86">
        <v>1</v>
      </c>
      <c r="P86">
        <v>1</v>
      </c>
      <c r="Q86" s="4" t="s">
        <v>321</v>
      </c>
      <c r="R86" s="7"/>
      <c r="S86">
        <v>4</v>
      </c>
      <c r="T86">
        <v>1</v>
      </c>
      <c r="U86" s="7"/>
      <c r="V86" s="21"/>
      <c r="W86" s="7"/>
      <c r="X86" s="2" t="s">
        <v>211</v>
      </c>
      <c r="Y86" s="2" t="s">
        <v>212</v>
      </c>
      <c r="Z86" s="2" t="s">
        <v>7</v>
      </c>
      <c r="AA86" s="2" t="s">
        <v>15</v>
      </c>
    </row>
    <row r="87" spans="1:52" x14ac:dyDescent="0.25">
      <c r="A87" s="13" t="s">
        <v>214</v>
      </c>
      <c r="B87" s="2" t="s">
        <v>215</v>
      </c>
      <c r="C87" s="3">
        <v>15752</v>
      </c>
      <c r="D87" s="7"/>
      <c r="E87">
        <v>2</v>
      </c>
      <c r="I87">
        <v>0</v>
      </c>
      <c r="J87">
        <v>0</v>
      </c>
      <c r="K87">
        <v>0</v>
      </c>
      <c r="L87">
        <v>2</v>
      </c>
      <c r="M87" s="7"/>
      <c r="N87">
        <v>0</v>
      </c>
      <c r="O87">
        <v>2</v>
      </c>
      <c r="P87">
        <v>1</v>
      </c>
      <c r="Q87" s="4" t="s">
        <v>321</v>
      </c>
      <c r="R87" s="7"/>
      <c r="S87">
        <v>2</v>
      </c>
      <c r="T87">
        <v>1</v>
      </c>
      <c r="U87" s="7"/>
      <c r="V87" s="21"/>
      <c r="W87" s="7"/>
      <c r="X87" s="2" t="s">
        <v>216</v>
      </c>
      <c r="Y87" s="2" t="s">
        <v>152</v>
      </c>
      <c r="Z87" s="2" t="s">
        <v>7</v>
      </c>
      <c r="AA87" s="2" t="s">
        <v>124</v>
      </c>
    </row>
    <row r="88" spans="1:52" x14ac:dyDescent="0.25">
      <c r="A88" s="13" t="s">
        <v>217</v>
      </c>
      <c r="B88" s="2" t="s">
        <v>218</v>
      </c>
      <c r="C88" s="3">
        <v>15766</v>
      </c>
      <c r="D88" s="7"/>
      <c r="E88">
        <v>1</v>
      </c>
      <c r="I88" s="10">
        <v>0</v>
      </c>
      <c r="J88" s="10">
        <v>0</v>
      </c>
      <c r="K88" s="10">
        <v>1</v>
      </c>
      <c r="L88">
        <v>0</v>
      </c>
      <c r="M88" s="7"/>
      <c r="N88">
        <v>0</v>
      </c>
      <c r="O88">
        <v>1</v>
      </c>
      <c r="P88">
        <v>1</v>
      </c>
      <c r="Q88" s="4" t="s">
        <v>321</v>
      </c>
      <c r="R88" s="7"/>
      <c r="S88">
        <v>2</v>
      </c>
      <c r="T88">
        <v>1</v>
      </c>
      <c r="U88" s="7"/>
      <c r="V88" s="21"/>
      <c r="W88" s="7"/>
      <c r="X88" s="2" t="s">
        <v>219</v>
      </c>
      <c r="Y88" s="2" t="s">
        <v>13</v>
      </c>
      <c r="Z88" s="2" t="s">
        <v>7</v>
      </c>
      <c r="AA88" s="2" t="s">
        <v>17</v>
      </c>
    </row>
    <row r="89" spans="1:52" x14ac:dyDescent="0.25">
      <c r="A89" s="13" t="s">
        <v>220</v>
      </c>
      <c r="B89" s="2" t="s">
        <v>221</v>
      </c>
      <c r="C89" s="3">
        <v>15836</v>
      </c>
      <c r="D89" s="7"/>
      <c r="E89">
        <v>13</v>
      </c>
      <c r="I89" s="10">
        <v>9</v>
      </c>
      <c r="J89" s="10">
        <v>2</v>
      </c>
      <c r="K89">
        <v>1</v>
      </c>
      <c r="L89">
        <v>1</v>
      </c>
      <c r="M89" s="7"/>
      <c r="N89">
        <v>0</v>
      </c>
      <c r="O89">
        <v>13</v>
      </c>
      <c r="P89">
        <v>1</v>
      </c>
      <c r="Q89" s="3" t="s">
        <v>320</v>
      </c>
      <c r="R89" s="7"/>
      <c r="S89">
        <v>10</v>
      </c>
      <c r="T89">
        <v>2</v>
      </c>
      <c r="U89" s="7"/>
      <c r="V89" s="21" t="s">
        <v>341</v>
      </c>
      <c r="W89" s="7"/>
      <c r="X89" s="2" t="s">
        <v>30</v>
      </c>
      <c r="Y89" s="2" t="s">
        <v>31</v>
      </c>
      <c r="Z89" s="2" t="s">
        <v>7</v>
      </c>
      <c r="AA89" s="2" t="s">
        <v>22</v>
      </c>
    </row>
    <row r="90" spans="1:52" x14ac:dyDescent="0.25">
      <c r="A90" s="13" t="s">
        <v>222</v>
      </c>
      <c r="B90" s="2" t="s">
        <v>223</v>
      </c>
      <c r="C90" s="3">
        <v>15850</v>
      </c>
      <c r="D90" s="7"/>
      <c r="E90">
        <v>7</v>
      </c>
      <c r="I90">
        <v>0</v>
      </c>
      <c r="J90">
        <v>0</v>
      </c>
      <c r="K90">
        <v>0</v>
      </c>
      <c r="L90">
        <v>7</v>
      </c>
      <c r="M90" s="7"/>
      <c r="N90">
        <v>0</v>
      </c>
      <c r="O90">
        <v>7</v>
      </c>
      <c r="P90">
        <v>1</v>
      </c>
      <c r="Q90" s="4" t="s">
        <v>321</v>
      </c>
      <c r="R90" s="7"/>
      <c r="S90">
        <v>3</v>
      </c>
      <c r="T90">
        <v>1</v>
      </c>
      <c r="U90" s="7"/>
      <c r="V90" s="21"/>
      <c r="W90" s="7"/>
      <c r="X90" s="2" t="s">
        <v>224</v>
      </c>
      <c r="Y90" s="2" t="s">
        <v>199</v>
      </c>
      <c r="Z90" s="2" t="s">
        <v>7</v>
      </c>
      <c r="AA90" s="2" t="s">
        <v>157</v>
      </c>
    </row>
    <row r="91" spans="1:52" x14ac:dyDescent="0.25">
      <c r="A91" s="13" t="s">
        <v>226</v>
      </c>
      <c r="B91" s="2" t="s">
        <v>227</v>
      </c>
      <c r="C91" s="3">
        <v>15871</v>
      </c>
      <c r="D91" s="7"/>
      <c r="E91">
        <v>15</v>
      </c>
      <c r="I91">
        <v>0</v>
      </c>
      <c r="J91">
        <v>6</v>
      </c>
      <c r="K91">
        <v>0</v>
      </c>
      <c r="L91">
        <v>9</v>
      </c>
      <c r="M91" s="7"/>
      <c r="N91">
        <v>0</v>
      </c>
      <c r="O91">
        <v>15</v>
      </c>
      <c r="P91">
        <v>1</v>
      </c>
      <c r="Q91" s="4" t="s">
        <v>321</v>
      </c>
      <c r="R91" s="7"/>
      <c r="S91">
        <v>8</v>
      </c>
      <c r="T91">
        <v>2</v>
      </c>
      <c r="U91" s="7"/>
      <c r="V91" s="21"/>
      <c r="W91" s="7"/>
      <c r="X91" s="2" t="s">
        <v>29</v>
      </c>
      <c r="Y91" s="2" t="s">
        <v>27</v>
      </c>
      <c r="Z91" s="2" t="s">
        <v>7</v>
      </c>
      <c r="AA91" s="2" t="s">
        <v>124</v>
      </c>
    </row>
    <row r="92" spans="1:52" x14ac:dyDescent="0.25">
      <c r="A92" s="13" t="s">
        <v>228</v>
      </c>
      <c r="B92" s="2" t="s">
        <v>229</v>
      </c>
      <c r="C92" s="3">
        <v>16032</v>
      </c>
      <c r="D92" s="7"/>
      <c r="E92">
        <v>11</v>
      </c>
      <c r="F92">
        <v>10</v>
      </c>
      <c r="G92">
        <f>E92-F92</f>
        <v>1</v>
      </c>
      <c r="I92">
        <v>0</v>
      </c>
      <c r="J92">
        <v>7</v>
      </c>
      <c r="K92">
        <v>0</v>
      </c>
      <c r="L92">
        <v>4</v>
      </c>
      <c r="M92" s="7"/>
      <c r="N92">
        <v>0</v>
      </c>
      <c r="O92">
        <v>11</v>
      </c>
      <c r="P92">
        <v>1</v>
      </c>
      <c r="Q92" s="4" t="s">
        <v>321</v>
      </c>
      <c r="R92" s="7"/>
      <c r="S92">
        <v>2</v>
      </c>
      <c r="T92">
        <v>1</v>
      </c>
      <c r="U92" s="7"/>
      <c r="V92" s="21" t="s">
        <v>346</v>
      </c>
      <c r="W92" s="7"/>
      <c r="X92" s="2" t="s">
        <v>230</v>
      </c>
      <c r="Y92" s="2" t="s">
        <v>12</v>
      </c>
      <c r="Z92" s="2" t="s">
        <v>7</v>
      </c>
      <c r="AA92" s="2" t="s">
        <v>15</v>
      </c>
    </row>
    <row r="93" spans="1:52" x14ac:dyDescent="0.25">
      <c r="A93" s="13" t="s">
        <v>231</v>
      </c>
      <c r="B93" s="2" t="s">
        <v>232</v>
      </c>
      <c r="C93" s="3">
        <v>16046</v>
      </c>
      <c r="D93" s="7"/>
      <c r="E93">
        <v>1</v>
      </c>
      <c r="I93">
        <v>0</v>
      </c>
      <c r="J93">
        <v>1</v>
      </c>
      <c r="K93">
        <v>0</v>
      </c>
      <c r="L93">
        <v>0</v>
      </c>
      <c r="M93" s="7"/>
      <c r="N93">
        <v>0</v>
      </c>
      <c r="O93">
        <v>1</v>
      </c>
      <c r="P93">
        <v>1</v>
      </c>
      <c r="Q93" s="4" t="s">
        <v>321</v>
      </c>
      <c r="R93" s="7"/>
      <c r="S93">
        <v>2</v>
      </c>
      <c r="T93">
        <v>1</v>
      </c>
      <c r="U93" s="7"/>
      <c r="V93" s="21"/>
      <c r="W93" s="7"/>
      <c r="X93" s="2" t="s">
        <v>233</v>
      </c>
      <c r="Y93" s="2" t="s">
        <v>13</v>
      </c>
      <c r="Z93" s="2" t="s">
        <v>7</v>
      </c>
      <c r="AA93" s="2" t="s">
        <v>138</v>
      </c>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13" t="s">
        <v>234</v>
      </c>
      <c r="B94" s="2" t="s">
        <v>235</v>
      </c>
      <c r="C94" s="3">
        <v>16074</v>
      </c>
      <c r="D94" s="7"/>
      <c r="E94">
        <v>5</v>
      </c>
      <c r="I94">
        <v>3</v>
      </c>
      <c r="J94">
        <v>2</v>
      </c>
      <c r="K94">
        <v>0</v>
      </c>
      <c r="L94">
        <v>0</v>
      </c>
      <c r="M94" s="7"/>
      <c r="N94">
        <v>2</v>
      </c>
      <c r="O94">
        <v>3</v>
      </c>
      <c r="P94">
        <v>1</v>
      </c>
      <c r="Q94" s="4" t="s">
        <v>321</v>
      </c>
      <c r="R94" s="7"/>
      <c r="S94">
        <v>2</v>
      </c>
      <c r="T94">
        <v>1</v>
      </c>
      <c r="U94" s="7"/>
      <c r="V94" s="21"/>
      <c r="W94" s="7"/>
      <c r="X94" s="2" t="s">
        <v>236</v>
      </c>
      <c r="Y94" s="2" t="s">
        <v>237</v>
      </c>
      <c r="Z94" s="2" t="s">
        <v>7</v>
      </c>
      <c r="AA94" s="2" t="s">
        <v>15</v>
      </c>
    </row>
    <row r="95" spans="1:52" x14ac:dyDescent="0.25">
      <c r="A95" s="13" t="s">
        <v>238</v>
      </c>
      <c r="B95" s="2" t="s">
        <v>239</v>
      </c>
      <c r="C95" s="3">
        <v>16109</v>
      </c>
      <c r="D95" s="7"/>
      <c r="E95">
        <v>3</v>
      </c>
      <c r="F95">
        <v>2</v>
      </c>
      <c r="G95">
        <f>E95-F95</f>
        <v>1</v>
      </c>
      <c r="I95">
        <v>1</v>
      </c>
      <c r="J95">
        <v>0</v>
      </c>
      <c r="K95">
        <v>2</v>
      </c>
      <c r="L95">
        <v>0</v>
      </c>
      <c r="M95" s="7"/>
      <c r="N95">
        <v>0</v>
      </c>
      <c r="O95">
        <v>3</v>
      </c>
      <c r="P95">
        <v>1</v>
      </c>
      <c r="Q95" s="3" t="s">
        <v>322</v>
      </c>
      <c r="R95" s="7"/>
      <c r="S95">
        <v>4</v>
      </c>
      <c r="T95">
        <v>1</v>
      </c>
      <c r="U95" s="7"/>
      <c r="V95" s="21"/>
      <c r="W95" s="7"/>
      <c r="X95" s="2" t="s">
        <v>11</v>
      </c>
      <c r="Y95" s="2" t="s">
        <v>10</v>
      </c>
      <c r="Z95" s="2" t="s">
        <v>7</v>
      </c>
      <c r="AA95" s="2" t="s">
        <v>9</v>
      </c>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13" t="s">
        <v>240</v>
      </c>
      <c r="B96" s="2" t="s">
        <v>241</v>
      </c>
      <c r="C96" s="3">
        <v>16116</v>
      </c>
      <c r="D96" s="7"/>
      <c r="E96">
        <v>1</v>
      </c>
      <c r="I96">
        <v>0</v>
      </c>
      <c r="J96">
        <v>1</v>
      </c>
      <c r="K96">
        <v>0</v>
      </c>
      <c r="L96">
        <v>0</v>
      </c>
      <c r="M96" s="7"/>
      <c r="N96">
        <v>0</v>
      </c>
      <c r="O96">
        <v>1</v>
      </c>
      <c r="P96">
        <v>1</v>
      </c>
      <c r="Q96" s="4" t="s">
        <v>321</v>
      </c>
      <c r="R96" s="7"/>
      <c r="S96">
        <v>3</v>
      </c>
      <c r="T96">
        <v>1</v>
      </c>
      <c r="U96" s="7"/>
      <c r="V96" s="21"/>
      <c r="W96" s="7"/>
      <c r="X96" s="2" t="s">
        <v>242</v>
      </c>
      <c r="Y96" s="2" t="s">
        <v>13</v>
      </c>
      <c r="Z96" s="2" t="s">
        <v>7</v>
      </c>
      <c r="AA96" s="2" t="s">
        <v>124</v>
      </c>
    </row>
    <row r="97" spans="1:52" x14ac:dyDescent="0.25">
      <c r="A97" s="13" t="s">
        <v>243</v>
      </c>
      <c r="B97" s="2" t="s">
        <v>244</v>
      </c>
      <c r="C97" s="3">
        <v>16158</v>
      </c>
      <c r="D97" s="7"/>
      <c r="E97">
        <v>3</v>
      </c>
      <c r="I97">
        <v>0</v>
      </c>
      <c r="J97">
        <v>3</v>
      </c>
      <c r="K97">
        <v>0</v>
      </c>
      <c r="L97">
        <v>0</v>
      </c>
      <c r="M97" s="7"/>
      <c r="N97">
        <v>0</v>
      </c>
      <c r="O97">
        <v>3</v>
      </c>
      <c r="P97">
        <v>1</v>
      </c>
      <c r="Q97" s="3" t="s">
        <v>320</v>
      </c>
      <c r="R97" s="7"/>
      <c r="S97">
        <v>4</v>
      </c>
      <c r="T97">
        <v>1</v>
      </c>
      <c r="U97" s="7"/>
      <c r="V97" s="21"/>
      <c r="W97" s="7"/>
      <c r="X97" s="2" t="s">
        <v>245</v>
      </c>
      <c r="Y97" s="2" t="s">
        <v>246</v>
      </c>
      <c r="Z97" s="2" t="s">
        <v>7</v>
      </c>
      <c r="AA97" s="2" t="s">
        <v>9</v>
      </c>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13" t="s">
        <v>247</v>
      </c>
      <c r="B98" s="2" t="s">
        <v>248</v>
      </c>
      <c r="C98" s="3">
        <v>16158</v>
      </c>
      <c r="D98" s="7"/>
      <c r="E98">
        <v>3</v>
      </c>
      <c r="I98">
        <v>0</v>
      </c>
      <c r="J98">
        <v>0</v>
      </c>
      <c r="K98">
        <v>3</v>
      </c>
      <c r="L98">
        <v>0</v>
      </c>
      <c r="M98" s="7"/>
      <c r="N98">
        <v>0</v>
      </c>
      <c r="O98">
        <v>3</v>
      </c>
      <c r="P98">
        <v>1</v>
      </c>
      <c r="Q98" s="4" t="s">
        <v>321</v>
      </c>
      <c r="R98" s="7"/>
      <c r="S98">
        <v>6</v>
      </c>
      <c r="T98">
        <v>1</v>
      </c>
      <c r="U98" s="7"/>
      <c r="V98" s="21"/>
      <c r="W98" s="7"/>
      <c r="X98" s="2" t="s">
        <v>148</v>
      </c>
      <c r="Y98" s="2" t="s">
        <v>18</v>
      </c>
      <c r="Z98" s="2" t="s">
        <v>7</v>
      </c>
      <c r="AA98" s="2" t="s">
        <v>138</v>
      </c>
    </row>
    <row r="99" spans="1:52" x14ac:dyDescent="0.25">
      <c r="A99" s="13" t="s">
        <v>249</v>
      </c>
      <c r="B99" s="2" t="s">
        <v>250</v>
      </c>
      <c r="C99" s="3">
        <v>16186</v>
      </c>
      <c r="D99" s="7"/>
      <c r="E99">
        <v>1</v>
      </c>
      <c r="I99">
        <v>1</v>
      </c>
      <c r="J99">
        <v>0</v>
      </c>
      <c r="K99">
        <v>0</v>
      </c>
      <c r="L99">
        <v>0</v>
      </c>
      <c r="M99" s="7"/>
      <c r="N99">
        <v>1</v>
      </c>
      <c r="O99">
        <v>0</v>
      </c>
      <c r="P99">
        <v>1</v>
      </c>
      <c r="Q99" s="3" t="s">
        <v>320</v>
      </c>
      <c r="R99" s="7"/>
      <c r="S99">
        <v>3</v>
      </c>
      <c r="T99">
        <v>1</v>
      </c>
      <c r="U99" s="7"/>
      <c r="V99" s="21"/>
      <c r="W99" s="7"/>
      <c r="X99" s="2" t="s">
        <v>29</v>
      </c>
      <c r="Y99" s="2" t="s">
        <v>27</v>
      </c>
      <c r="Z99" s="2" t="s">
        <v>7</v>
      </c>
      <c r="AA99" s="2" t="s">
        <v>8</v>
      </c>
    </row>
    <row r="100" spans="1:52" x14ac:dyDescent="0.25">
      <c r="A100" s="13" t="s">
        <v>251</v>
      </c>
      <c r="B100" s="2" t="s">
        <v>252</v>
      </c>
      <c r="C100" s="3">
        <v>16424</v>
      </c>
      <c r="D100" s="7"/>
      <c r="E100">
        <v>16</v>
      </c>
      <c r="I100">
        <v>1</v>
      </c>
      <c r="J100">
        <v>14</v>
      </c>
      <c r="K100">
        <v>1</v>
      </c>
      <c r="L100">
        <v>0</v>
      </c>
      <c r="M100" s="7"/>
      <c r="N100" t="s">
        <v>317</v>
      </c>
      <c r="O100" t="s">
        <v>317</v>
      </c>
      <c r="P100">
        <v>0</v>
      </c>
      <c r="Q100" s="3" t="s">
        <v>318</v>
      </c>
      <c r="R100" s="7"/>
      <c r="S100">
        <v>4</v>
      </c>
      <c r="T100">
        <v>1</v>
      </c>
      <c r="U100" s="7"/>
      <c r="V100" s="21" t="s">
        <v>348</v>
      </c>
      <c r="W100" s="7"/>
      <c r="X100" s="2" t="s">
        <v>253</v>
      </c>
      <c r="Y100" s="2" t="s">
        <v>254</v>
      </c>
      <c r="Z100" s="2" t="s">
        <v>7</v>
      </c>
      <c r="AA100" s="2" t="s">
        <v>9</v>
      </c>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10" t="s">
        <v>291</v>
      </c>
      <c r="B101" t="s">
        <v>292</v>
      </c>
      <c r="C101" s="4">
        <v>16439</v>
      </c>
      <c r="D101" s="15"/>
      <c r="E101">
        <v>3</v>
      </c>
      <c r="I101">
        <v>2</v>
      </c>
      <c r="J101">
        <v>1</v>
      </c>
      <c r="K101">
        <v>0</v>
      </c>
      <c r="L101">
        <v>0</v>
      </c>
      <c r="M101" s="15"/>
      <c r="N101" t="s">
        <v>317</v>
      </c>
      <c r="O101" t="s">
        <v>317</v>
      </c>
      <c r="P101">
        <v>0</v>
      </c>
      <c r="Q101" s="4" t="s">
        <v>324</v>
      </c>
      <c r="R101" s="15"/>
      <c r="S101">
        <v>2</v>
      </c>
      <c r="T101">
        <v>1</v>
      </c>
      <c r="U101" s="15"/>
      <c r="V101" s="11"/>
      <c r="W101" s="15"/>
      <c r="X101" t="s">
        <v>148</v>
      </c>
      <c r="Y101" t="s">
        <v>18</v>
      </c>
      <c r="Z101" t="s">
        <v>7</v>
      </c>
      <c r="AA101" t="s">
        <v>138</v>
      </c>
    </row>
    <row r="102" spans="1:52" x14ac:dyDescent="0.25">
      <c r="A102" s="10" t="s">
        <v>356</v>
      </c>
      <c r="B102" t="s">
        <v>357</v>
      </c>
      <c r="C102" s="4">
        <v>16473</v>
      </c>
      <c r="D102" s="15"/>
      <c r="E102">
        <v>15</v>
      </c>
      <c r="I102" s="10">
        <v>6</v>
      </c>
      <c r="J102" s="10">
        <v>8</v>
      </c>
      <c r="K102" s="10">
        <v>0</v>
      </c>
      <c r="L102" s="10">
        <v>1</v>
      </c>
      <c r="M102" s="15"/>
      <c r="N102" s="10">
        <v>0</v>
      </c>
      <c r="O102" s="10">
        <v>15</v>
      </c>
      <c r="P102" s="10">
        <v>1</v>
      </c>
      <c r="Q102" s="11" t="s">
        <v>321</v>
      </c>
      <c r="R102" s="15"/>
      <c r="S102" s="10">
        <v>4</v>
      </c>
      <c r="T102" s="10">
        <v>1</v>
      </c>
      <c r="U102" s="15"/>
      <c r="V102" s="19" t="s">
        <v>355</v>
      </c>
      <c r="W102" s="15"/>
    </row>
    <row r="103" spans="1:52" x14ac:dyDescent="0.25">
      <c r="A103" s="10" t="s">
        <v>293</v>
      </c>
      <c r="B103" t="s">
        <v>294</v>
      </c>
      <c r="C103" s="4">
        <v>16501</v>
      </c>
      <c r="D103" s="15"/>
      <c r="E103">
        <v>7</v>
      </c>
      <c r="F103">
        <v>5</v>
      </c>
      <c r="G103">
        <f>E103-F103</f>
        <v>2</v>
      </c>
      <c r="I103">
        <v>4</v>
      </c>
      <c r="J103">
        <v>3</v>
      </c>
      <c r="K103">
        <v>0</v>
      </c>
      <c r="L103">
        <v>0</v>
      </c>
      <c r="M103" s="15"/>
      <c r="N103" s="10">
        <v>0</v>
      </c>
      <c r="O103">
        <v>7</v>
      </c>
      <c r="P103">
        <v>1</v>
      </c>
      <c r="Q103" s="4" t="s">
        <v>321</v>
      </c>
      <c r="R103" s="15"/>
      <c r="S103" s="10">
        <v>2</v>
      </c>
      <c r="T103" s="10">
        <v>1</v>
      </c>
      <c r="U103" s="15"/>
      <c r="V103" s="11"/>
      <c r="W103" s="15"/>
      <c r="X103" t="s">
        <v>295</v>
      </c>
      <c r="Y103" t="s">
        <v>13</v>
      </c>
      <c r="Z103" t="s">
        <v>7</v>
      </c>
      <c r="AA103" t="s">
        <v>22</v>
      </c>
    </row>
    <row r="104" spans="1:52" x14ac:dyDescent="0.25">
      <c r="A104" s="10" t="s">
        <v>359</v>
      </c>
      <c r="B104" s="10" t="s">
        <v>360</v>
      </c>
      <c r="C104" s="11">
        <v>16522</v>
      </c>
      <c r="D104" s="15"/>
      <c r="E104">
        <v>3</v>
      </c>
      <c r="I104" s="10">
        <v>0</v>
      </c>
      <c r="J104" s="10">
        <v>2</v>
      </c>
      <c r="K104" s="10">
        <v>0</v>
      </c>
      <c r="L104" s="10">
        <v>1</v>
      </c>
      <c r="M104" s="15"/>
      <c r="N104" s="10">
        <v>0</v>
      </c>
      <c r="O104" s="10">
        <v>3</v>
      </c>
      <c r="P104" s="10">
        <v>1</v>
      </c>
      <c r="Q104" s="11" t="s">
        <v>321</v>
      </c>
      <c r="R104" s="15"/>
      <c r="S104" s="10">
        <v>3</v>
      </c>
      <c r="T104" s="10">
        <v>1</v>
      </c>
      <c r="U104" s="15"/>
      <c r="V104" s="19" t="s">
        <v>358</v>
      </c>
      <c r="W104" s="15"/>
      <c r="X104" t="s">
        <v>296</v>
      </c>
      <c r="Y104" t="s">
        <v>20</v>
      </c>
      <c r="Z104" t="s">
        <v>7</v>
      </c>
      <c r="AA104" t="s">
        <v>8</v>
      </c>
    </row>
    <row r="105" spans="1:52" x14ac:dyDescent="0.25">
      <c r="A105" s="10" t="s">
        <v>298</v>
      </c>
      <c r="B105" t="s">
        <v>299</v>
      </c>
      <c r="C105" s="4">
        <v>16550</v>
      </c>
      <c r="D105" s="15"/>
      <c r="E105">
        <v>7</v>
      </c>
      <c r="I105" s="10">
        <v>1</v>
      </c>
      <c r="J105" s="10">
        <v>6</v>
      </c>
      <c r="K105" s="10">
        <v>0</v>
      </c>
      <c r="L105" s="10">
        <v>0</v>
      </c>
      <c r="M105" s="15"/>
      <c r="N105" s="10">
        <v>1</v>
      </c>
      <c r="O105">
        <v>6</v>
      </c>
      <c r="P105">
        <v>1</v>
      </c>
      <c r="Q105" s="4" t="s">
        <v>321</v>
      </c>
      <c r="R105" s="15"/>
      <c r="S105">
        <v>2</v>
      </c>
      <c r="T105">
        <v>1</v>
      </c>
      <c r="U105" s="15"/>
      <c r="V105" s="11"/>
      <c r="W105" s="15"/>
      <c r="X105" t="s">
        <v>297</v>
      </c>
      <c r="Y105">
        <v>0</v>
      </c>
      <c r="Z105" t="s">
        <v>7</v>
      </c>
      <c r="AA105" t="s">
        <v>8</v>
      </c>
    </row>
    <row r="106" spans="1:52" x14ac:dyDescent="0.25">
      <c r="A106" s="10" t="s">
        <v>300</v>
      </c>
      <c r="B106" t="s">
        <v>301</v>
      </c>
      <c r="C106" s="4">
        <v>16592</v>
      </c>
      <c r="D106" s="15"/>
      <c r="E106">
        <v>1</v>
      </c>
      <c r="I106" s="10">
        <v>0</v>
      </c>
      <c r="J106" s="10">
        <v>0</v>
      </c>
      <c r="K106" s="10">
        <v>1</v>
      </c>
      <c r="L106" s="10">
        <v>0</v>
      </c>
      <c r="M106" s="15"/>
      <c r="N106" s="10">
        <v>0</v>
      </c>
      <c r="O106">
        <v>1</v>
      </c>
      <c r="P106">
        <v>2</v>
      </c>
      <c r="Q106" s="4" t="s">
        <v>321</v>
      </c>
      <c r="R106" s="15"/>
      <c r="S106" s="10">
        <v>4</v>
      </c>
      <c r="T106">
        <v>2</v>
      </c>
      <c r="U106" s="15"/>
      <c r="V106" s="11" t="s">
        <v>351</v>
      </c>
      <c r="W106" s="15"/>
      <c r="X106" t="s">
        <v>213</v>
      </c>
      <c r="Y106" t="s">
        <v>302</v>
      </c>
      <c r="Z106" t="s">
        <v>7</v>
      </c>
      <c r="AA106" t="s">
        <v>17</v>
      </c>
    </row>
    <row r="107" spans="1:52" x14ac:dyDescent="0.25">
      <c r="A107" s="10" t="s">
        <v>303</v>
      </c>
      <c r="B107" t="s">
        <v>304</v>
      </c>
      <c r="C107" s="4">
        <v>16599</v>
      </c>
      <c r="D107" s="15"/>
      <c r="E107">
        <v>2</v>
      </c>
      <c r="I107" s="10">
        <v>0</v>
      </c>
      <c r="J107" s="10">
        <v>1</v>
      </c>
      <c r="K107" s="10">
        <v>0</v>
      </c>
      <c r="L107" s="10">
        <v>1</v>
      </c>
      <c r="M107" s="15"/>
      <c r="N107" s="10">
        <v>0</v>
      </c>
      <c r="O107">
        <v>2</v>
      </c>
      <c r="P107">
        <v>1</v>
      </c>
      <c r="Q107" s="4" t="s">
        <v>320</v>
      </c>
      <c r="R107" s="15"/>
      <c r="S107" s="10">
        <v>3</v>
      </c>
      <c r="T107">
        <v>1</v>
      </c>
      <c r="U107" s="15"/>
      <c r="V107" s="11" t="s">
        <v>342</v>
      </c>
      <c r="W107" s="15"/>
      <c r="X107" t="s">
        <v>29</v>
      </c>
      <c r="Y107" t="s">
        <v>27</v>
      </c>
      <c r="Z107" t="s">
        <v>7</v>
      </c>
      <c r="AA107" t="s">
        <v>15</v>
      </c>
    </row>
    <row r="108" spans="1:52" x14ac:dyDescent="0.25">
      <c r="A108" s="10" t="s">
        <v>305</v>
      </c>
      <c r="B108" t="s">
        <v>306</v>
      </c>
      <c r="C108" s="4">
        <v>16606</v>
      </c>
      <c r="D108" s="15"/>
      <c r="E108">
        <v>7</v>
      </c>
      <c r="I108" s="10">
        <v>1</v>
      </c>
      <c r="J108" s="10">
        <v>5</v>
      </c>
      <c r="K108" s="10">
        <v>0</v>
      </c>
      <c r="L108" s="10">
        <v>1</v>
      </c>
      <c r="M108" s="15"/>
      <c r="N108" s="10">
        <v>0</v>
      </c>
      <c r="O108">
        <v>7</v>
      </c>
      <c r="P108">
        <v>1</v>
      </c>
      <c r="Q108" s="4" t="s">
        <v>322</v>
      </c>
      <c r="R108" s="15"/>
      <c r="S108" s="10">
        <v>6</v>
      </c>
      <c r="T108">
        <v>1</v>
      </c>
      <c r="U108" s="15"/>
      <c r="V108" s="11"/>
      <c r="W108" s="15"/>
      <c r="X108" t="s">
        <v>307</v>
      </c>
      <c r="Y108" t="s">
        <v>27</v>
      </c>
      <c r="Z108" t="s">
        <v>7</v>
      </c>
      <c r="AA108" t="s">
        <v>8</v>
      </c>
    </row>
    <row r="109" spans="1:52" x14ac:dyDescent="0.25">
      <c r="A109" s="10" t="s">
        <v>308</v>
      </c>
      <c r="B109" t="s">
        <v>309</v>
      </c>
      <c r="C109" s="4">
        <v>16781</v>
      </c>
      <c r="D109" s="15"/>
      <c r="E109">
        <v>16</v>
      </c>
      <c r="I109" s="10">
        <v>3</v>
      </c>
      <c r="J109" s="10">
        <v>3</v>
      </c>
      <c r="K109" s="10">
        <v>1</v>
      </c>
      <c r="L109" s="10">
        <v>9</v>
      </c>
      <c r="M109" s="15"/>
      <c r="N109" s="10">
        <v>6</v>
      </c>
      <c r="O109">
        <v>10</v>
      </c>
      <c r="P109">
        <v>1</v>
      </c>
      <c r="Q109" s="4" t="s">
        <v>321</v>
      </c>
      <c r="R109" s="15"/>
      <c r="S109">
        <v>3</v>
      </c>
      <c r="T109">
        <v>1</v>
      </c>
      <c r="U109" s="15"/>
      <c r="V109" s="11"/>
      <c r="W109" s="15"/>
      <c r="X109" t="s">
        <v>310</v>
      </c>
      <c r="Y109" t="s">
        <v>199</v>
      </c>
      <c r="Z109" t="s">
        <v>7</v>
      </c>
      <c r="AA109" t="s">
        <v>9</v>
      </c>
    </row>
    <row r="110" spans="1:52" x14ac:dyDescent="0.25">
      <c r="A110" s="13"/>
      <c r="B110" s="2"/>
      <c r="C110" s="3"/>
      <c r="D110" s="7"/>
      <c r="E110">
        <f>SUM(E67:E109)</f>
        <v>257</v>
      </c>
      <c r="I110">
        <f t="shared" ref="I110:L110" si="2">SUM(I67:I109)</f>
        <v>55</v>
      </c>
      <c r="J110">
        <f t="shared" si="2"/>
        <v>101</v>
      </c>
      <c r="K110">
        <f t="shared" si="2"/>
        <v>21</v>
      </c>
      <c r="L110">
        <f t="shared" si="2"/>
        <v>80</v>
      </c>
      <c r="M110" s="7"/>
      <c r="N110">
        <f>SUM(N67:N109)</f>
        <v>16</v>
      </c>
      <c r="O110">
        <f>SUM(O67:O109)</f>
        <v>215</v>
      </c>
      <c r="P110" s="3"/>
      <c r="Q110" s="3"/>
      <c r="R110" s="7"/>
      <c r="S110">
        <f>SUM(S67:S109)</f>
        <v>141</v>
      </c>
      <c r="U110" s="7"/>
      <c r="V110" s="21"/>
      <c r="W110" s="7"/>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13"/>
      <c r="B111" s="2"/>
      <c r="C111" s="3"/>
      <c r="D111" s="7"/>
      <c r="I111" s="27">
        <f>I110/($I$110+$J$110+$K$110+$L$110)</f>
        <v>0.2140077821011673</v>
      </c>
      <c r="J111" s="27">
        <f t="shared" ref="J111:L111" si="3">J110/($I$110+$J$110+$K$110+$L$110)</f>
        <v>0.39299610894941633</v>
      </c>
      <c r="K111" s="27">
        <f t="shared" si="3"/>
        <v>8.171206225680934E-2</v>
      </c>
      <c r="L111" s="27">
        <f t="shared" si="3"/>
        <v>0.31128404669260701</v>
      </c>
      <c r="M111" s="7"/>
      <c r="N111" s="27">
        <f>N110/(N110+O110)</f>
        <v>6.9264069264069264E-2</v>
      </c>
      <c r="O111" s="21"/>
      <c r="P111" s="3"/>
      <c r="Q111" s="3"/>
      <c r="R111" s="7"/>
      <c r="U111" s="7"/>
      <c r="V111" s="21"/>
      <c r="W111" s="7"/>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13"/>
      <c r="B112" s="2"/>
      <c r="C112" s="3"/>
      <c r="D112" s="7"/>
      <c r="M112" s="7"/>
      <c r="N112" s="21"/>
      <c r="O112"/>
      <c r="P112" s="3"/>
      <c r="Q112" s="3"/>
      <c r="R112" s="7"/>
      <c r="U112" s="7"/>
      <c r="V112" s="21"/>
      <c r="W112" s="7"/>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13"/>
      <c r="B113" s="2"/>
      <c r="C113" s="3"/>
      <c r="D113" s="7"/>
      <c r="E113" s="23" t="s">
        <v>365</v>
      </c>
      <c r="I113" s="17">
        <f>(I63*520)+(I111*1363)</f>
        <v>416.53192647459048</v>
      </c>
      <c r="J113" s="17">
        <f>(J63*520)+(J111*1363)</f>
        <v>623.13951880429272</v>
      </c>
      <c r="K113" s="17">
        <f>(K63*520)+(K111*1363)</f>
        <v>196.89338962729767</v>
      </c>
      <c r="L113" s="17">
        <f>(L63*520)+(L111*1363)</f>
        <v>646.43516509381925</v>
      </c>
      <c r="N113" s="17">
        <f>(N63*520)+(N111*1363)</f>
        <v>122.91354266401525</v>
      </c>
      <c r="O113"/>
      <c r="P113" s="3"/>
      <c r="Q113" s="3"/>
      <c r="R113" s="7"/>
      <c r="U113" s="7"/>
      <c r="V113" s="21"/>
      <c r="W113" s="7"/>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13"/>
      <c r="B114" s="2"/>
      <c r="C114" s="3"/>
      <c r="D114" s="7"/>
      <c r="I114" s="30">
        <f>I113/($I$113+$J$113+$K$113+$L$113)</f>
        <v>0.22120654618937358</v>
      </c>
      <c r="J114" s="30">
        <f t="shared" ref="J114:L114" si="4">J113/($I$113+$J$113+$K$113+$L$113)</f>
        <v>0.33092911248236467</v>
      </c>
      <c r="K114" s="30">
        <f t="shared" si="4"/>
        <v>0.10456366947811876</v>
      </c>
      <c r="L114" s="30">
        <f t="shared" si="4"/>
        <v>0.34330067185014296</v>
      </c>
      <c r="M114" s="7"/>
      <c r="N114" s="28">
        <f>N113/(520+1363)</f>
        <v>6.5275381127995358E-2</v>
      </c>
      <c r="O114"/>
      <c r="P114" s="3"/>
      <c r="Q114" s="3"/>
      <c r="R114" s="7"/>
      <c r="U114" s="7"/>
      <c r="V114" s="21"/>
      <c r="W114" s="7"/>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13"/>
      <c r="B115" s="2"/>
      <c r="C115" s="3"/>
      <c r="D115" s="7"/>
      <c r="M115" s="7"/>
      <c r="N115" s="21"/>
      <c r="O115"/>
      <c r="P115" s="3"/>
      <c r="Q115" s="3"/>
      <c r="R115" s="7"/>
      <c r="U115" s="7"/>
      <c r="V115" s="21"/>
      <c r="W115" s="7"/>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3"/>
      <c r="D116" s="7"/>
      <c r="M116" s="7"/>
      <c r="N116" s="21"/>
      <c r="O116" s="21"/>
      <c r="P116" s="3"/>
      <c r="Q116" s="3"/>
      <c r="R116" s="7"/>
      <c r="U116" s="7"/>
      <c r="V116" s="21"/>
      <c r="W116" s="7"/>
      <c r="X116" s="2"/>
      <c r="Y116" s="2"/>
      <c r="Z116" s="2"/>
      <c r="AA116" s="2"/>
    </row>
    <row r="117" spans="1:52" x14ac:dyDescent="0.25">
      <c r="A117" s="2"/>
      <c r="B117" s="2"/>
      <c r="C117" s="3"/>
      <c r="D117" s="7"/>
      <c r="M117" s="7"/>
      <c r="N117" s="21"/>
      <c r="O117" s="21"/>
      <c r="P117" s="3"/>
      <c r="Q117" s="3"/>
      <c r="R117" s="7"/>
      <c r="U117" s="7"/>
      <c r="V117" s="21"/>
      <c r="W117" s="7"/>
      <c r="X117" s="2"/>
      <c r="Y117" s="2"/>
      <c r="Z117" s="2"/>
      <c r="AA117" s="2"/>
    </row>
    <row r="118" spans="1:52" x14ac:dyDescent="0.25">
      <c r="A118" s="6" t="s">
        <v>374</v>
      </c>
      <c r="B118" s="2"/>
      <c r="C118" s="3"/>
      <c r="D118" s="7"/>
      <c r="M118" s="7"/>
      <c r="N118" s="21"/>
      <c r="O118" s="21"/>
      <c r="P118" s="3"/>
      <c r="Q118" s="3"/>
      <c r="R118" s="7"/>
      <c r="U118" s="7"/>
      <c r="V118" s="21"/>
      <c r="W118" s="7"/>
      <c r="X118" s="2"/>
      <c r="Y118" s="2"/>
      <c r="Z118" s="2"/>
      <c r="AA118" s="2"/>
    </row>
    <row r="119" spans="1:52" x14ac:dyDescent="0.25">
      <c r="A119" t="s">
        <v>255</v>
      </c>
      <c r="B119" t="s">
        <v>256</v>
      </c>
      <c r="C119" s="4">
        <v>14758</v>
      </c>
      <c r="D119" s="15"/>
      <c r="E119">
        <v>57</v>
      </c>
      <c r="F119">
        <v>56</v>
      </c>
      <c r="G119">
        <f>E119-F119</f>
        <v>1</v>
      </c>
      <c r="I119" t="s">
        <v>317</v>
      </c>
      <c r="J119" t="s">
        <v>317</v>
      </c>
      <c r="K119" s="10">
        <v>42</v>
      </c>
      <c r="L119" s="10">
        <v>15</v>
      </c>
      <c r="M119" s="15"/>
      <c r="N119">
        <v>0</v>
      </c>
      <c r="O119">
        <v>57</v>
      </c>
      <c r="P119">
        <v>1</v>
      </c>
      <c r="Q119" s="4" t="s">
        <v>321</v>
      </c>
      <c r="R119" s="15"/>
      <c r="S119">
        <v>6</v>
      </c>
      <c r="T119" t="s">
        <v>317</v>
      </c>
      <c r="U119" s="15"/>
      <c r="V119" s="11"/>
      <c r="W119" s="15"/>
      <c r="X119" t="s">
        <v>42</v>
      </c>
      <c r="Y119" t="s">
        <v>18</v>
      </c>
      <c r="Z119" t="s">
        <v>7</v>
      </c>
      <c r="AA119" t="s">
        <v>8</v>
      </c>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2" x14ac:dyDescent="0.25">
      <c r="C120" s="4"/>
      <c r="D120" s="15"/>
      <c r="K120" s="27">
        <f>K119/($K$119+$L$119)</f>
        <v>0.73684210526315785</v>
      </c>
      <c r="L120" s="27">
        <f>L119/($K$119+$L$119)</f>
        <v>0.26315789473684209</v>
      </c>
      <c r="M120" s="15"/>
      <c r="N120" s="17">
        <v>0</v>
      </c>
      <c r="O120">
        <v>57</v>
      </c>
      <c r="R120" s="15"/>
      <c r="U120" s="15"/>
      <c r="V120" s="11"/>
      <c r="W120" s="15"/>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2" x14ac:dyDescent="0.25">
      <c r="C121" s="4"/>
      <c r="D121" s="15"/>
      <c r="M121" s="15"/>
      <c r="N121"/>
      <c r="O121"/>
      <c r="R121" s="15"/>
      <c r="U121" s="15"/>
      <c r="V121" s="11"/>
      <c r="W121" s="15"/>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2" x14ac:dyDescent="0.25">
      <c r="A122" s="6" t="s">
        <v>375</v>
      </c>
      <c r="C122" s="4"/>
      <c r="D122" s="15"/>
      <c r="M122" s="15"/>
      <c r="N122"/>
      <c r="O122"/>
      <c r="R122" s="15"/>
      <c r="U122" s="15"/>
      <c r="V122" s="11"/>
      <c r="W122" s="15"/>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2" x14ac:dyDescent="0.25">
      <c r="A123" s="10" t="s">
        <v>257</v>
      </c>
      <c r="B123" t="s">
        <v>258</v>
      </c>
      <c r="C123" s="4">
        <v>14681</v>
      </c>
      <c r="D123" s="15"/>
      <c r="E123">
        <v>14</v>
      </c>
      <c r="I123" t="s">
        <v>317</v>
      </c>
      <c r="J123" t="s">
        <v>317</v>
      </c>
      <c r="K123">
        <v>3</v>
      </c>
      <c r="L123">
        <v>11</v>
      </c>
      <c r="M123" s="15"/>
      <c r="N123">
        <v>0</v>
      </c>
      <c r="O123">
        <v>14</v>
      </c>
      <c r="P123">
        <v>1</v>
      </c>
      <c r="Q123" s="4" t="s">
        <v>321</v>
      </c>
      <c r="R123" s="15"/>
      <c r="S123">
        <v>2</v>
      </c>
      <c r="T123" t="s">
        <v>317</v>
      </c>
      <c r="U123" s="15"/>
      <c r="V123" s="11"/>
      <c r="W123" s="15"/>
      <c r="X123" t="s">
        <v>259</v>
      </c>
      <c r="Y123" t="s">
        <v>10</v>
      </c>
      <c r="Z123" t="s">
        <v>7</v>
      </c>
      <c r="AA123" t="s">
        <v>9</v>
      </c>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2" x14ac:dyDescent="0.25">
      <c r="A124" s="10" t="s">
        <v>260</v>
      </c>
      <c r="B124" t="s">
        <v>261</v>
      </c>
      <c r="C124" s="4">
        <v>14695</v>
      </c>
      <c r="D124" s="15"/>
      <c r="E124">
        <v>2</v>
      </c>
      <c r="I124" t="s">
        <v>317</v>
      </c>
      <c r="J124" t="s">
        <v>317</v>
      </c>
      <c r="K124">
        <v>2</v>
      </c>
      <c r="L124">
        <v>0</v>
      </c>
      <c r="M124" s="15"/>
      <c r="N124">
        <v>0</v>
      </c>
      <c r="O124">
        <v>2</v>
      </c>
      <c r="P124">
        <v>1</v>
      </c>
      <c r="Q124" s="4" t="s">
        <v>321</v>
      </c>
      <c r="R124" s="15"/>
      <c r="S124">
        <v>3</v>
      </c>
      <c r="T124" t="s">
        <v>317</v>
      </c>
      <c r="U124" s="15"/>
      <c r="V124" s="11"/>
      <c r="W124" s="15"/>
      <c r="X124" t="s">
        <v>25</v>
      </c>
      <c r="Y124" t="s">
        <v>26</v>
      </c>
      <c r="Z124" t="s">
        <v>7</v>
      </c>
      <c r="AA124" t="s">
        <v>41</v>
      </c>
    </row>
    <row r="125" spans="1:52" x14ac:dyDescent="0.25">
      <c r="A125" s="10" t="s">
        <v>262</v>
      </c>
      <c r="B125" t="s">
        <v>263</v>
      </c>
      <c r="C125" s="4">
        <v>15094</v>
      </c>
      <c r="D125" s="15"/>
      <c r="E125">
        <v>3</v>
      </c>
      <c r="I125" t="s">
        <v>317</v>
      </c>
      <c r="J125" t="s">
        <v>317</v>
      </c>
      <c r="K125">
        <v>0</v>
      </c>
      <c r="L125">
        <v>3</v>
      </c>
      <c r="M125" s="15"/>
      <c r="N125">
        <v>0</v>
      </c>
      <c r="O125">
        <v>3</v>
      </c>
      <c r="P125">
        <v>1</v>
      </c>
      <c r="Q125" s="4" t="s">
        <v>321</v>
      </c>
      <c r="R125" s="15"/>
      <c r="S125">
        <v>3</v>
      </c>
      <c r="T125" t="s">
        <v>317</v>
      </c>
      <c r="U125" s="15"/>
      <c r="V125" s="11"/>
      <c r="W125" s="15"/>
      <c r="X125" t="s">
        <v>264</v>
      </c>
      <c r="Y125" t="s">
        <v>225</v>
      </c>
      <c r="Z125" t="s">
        <v>7</v>
      </c>
      <c r="AA125" t="s">
        <v>8</v>
      </c>
    </row>
    <row r="126" spans="1:52" x14ac:dyDescent="0.25">
      <c r="A126" s="13" t="s">
        <v>265</v>
      </c>
      <c r="B126" s="2" t="s">
        <v>266</v>
      </c>
      <c r="C126" s="3">
        <v>15409</v>
      </c>
      <c r="D126" s="7"/>
      <c r="E126">
        <v>3</v>
      </c>
      <c r="I126" t="s">
        <v>317</v>
      </c>
      <c r="J126" t="s">
        <v>317</v>
      </c>
      <c r="K126">
        <v>2</v>
      </c>
      <c r="L126">
        <v>1</v>
      </c>
      <c r="M126" s="7"/>
      <c r="N126">
        <v>0</v>
      </c>
      <c r="O126">
        <v>3</v>
      </c>
      <c r="P126">
        <v>1</v>
      </c>
      <c r="Q126" s="4" t="s">
        <v>321</v>
      </c>
      <c r="R126" s="7"/>
      <c r="S126">
        <v>3</v>
      </c>
      <c r="T126" t="s">
        <v>317</v>
      </c>
      <c r="U126" s="7"/>
      <c r="V126" s="21"/>
      <c r="W126" s="7"/>
      <c r="X126" s="2" t="s">
        <v>267</v>
      </c>
      <c r="Y126" s="2" t="s">
        <v>268</v>
      </c>
      <c r="Z126" s="2" t="s">
        <v>7</v>
      </c>
      <c r="AA126" s="2" t="s">
        <v>138</v>
      </c>
    </row>
    <row r="127" spans="1:52" x14ac:dyDescent="0.25">
      <c r="A127" s="13" t="s">
        <v>269</v>
      </c>
      <c r="B127" s="2" t="s">
        <v>270</v>
      </c>
      <c r="C127" s="3">
        <v>15661</v>
      </c>
      <c r="D127" s="7"/>
      <c r="E127">
        <v>4</v>
      </c>
      <c r="F127">
        <v>5</v>
      </c>
      <c r="G127">
        <f>E127-F127</f>
        <v>-1</v>
      </c>
      <c r="I127" t="s">
        <v>317</v>
      </c>
      <c r="J127" t="s">
        <v>317</v>
      </c>
      <c r="K127">
        <v>5</v>
      </c>
      <c r="L127">
        <v>0</v>
      </c>
      <c r="M127" s="7"/>
      <c r="N127">
        <v>0</v>
      </c>
      <c r="O127">
        <v>4</v>
      </c>
      <c r="P127">
        <v>1</v>
      </c>
      <c r="Q127" s="4" t="s">
        <v>321</v>
      </c>
      <c r="R127" s="7"/>
      <c r="S127">
        <v>2</v>
      </c>
      <c r="T127" t="s">
        <v>317</v>
      </c>
      <c r="U127" s="7"/>
      <c r="V127" s="21"/>
      <c r="W127" s="7"/>
      <c r="X127" s="2" t="s">
        <v>11</v>
      </c>
      <c r="Y127" s="2" t="s">
        <v>10</v>
      </c>
      <c r="Z127" s="2" t="s">
        <v>7</v>
      </c>
      <c r="AA127" s="2" t="s">
        <v>17</v>
      </c>
    </row>
    <row r="128" spans="1:52" x14ac:dyDescent="0.25">
      <c r="A128" s="13" t="s">
        <v>271</v>
      </c>
      <c r="B128" s="2" t="s">
        <v>272</v>
      </c>
      <c r="C128" s="3">
        <v>15689</v>
      </c>
      <c r="D128" s="7"/>
      <c r="E128">
        <v>1</v>
      </c>
      <c r="I128" t="s">
        <v>317</v>
      </c>
      <c r="J128" t="s">
        <v>317</v>
      </c>
      <c r="K128" s="23">
        <v>0</v>
      </c>
      <c r="L128" s="23">
        <v>0</v>
      </c>
      <c r="M128" s="7"/>
      <c r="N128">
        <v>0</v>
      </c>
      <c r="O128">
        <v>1</v>
      </c>
      <c r="P128">
        <v>1</v>
      </c>
      <c r="Q128" t="s">
        <v>322</v>
      </c>
      <c r="R128" s="7"/>
      <c r="S128" s="32">
        <v>0</v>
      </c>
      <c r="T128" s="32">
        <v>0</v>
      </c>
      <c r="U128" s="7"/>
      <c r="V128" s="29" t="s">
        <v>364</v>
      </c>
      <c r="W128" s="7"/>
      <c r="X128" s="2" t="s">
        <v>273</v>
      </c>
      <c r="Y128" s="2" t="s">
        <v>14</v>
      </c>
      <c r="Z128" s="2" t="s">
        <v>7</v>
      </c>
      <c r="AA128" s="2" t="s">
        <v>15</v>
      </c>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row>
    <row r="129" spans="1:52" x14ac:dyDescent="0.25">
      <c r="A129" s="13" t="s">
        <v>274</v>
      </c>
      <c r="B129" s="2" t="s">
        <v>275</v>
      </c>
      <c r="C129" s="3">
        <v>15801</v>
      </c>
      <c r="D129" s="7"/>
      <c r="E129">
        <v>11</v>
      </c>
      <c r="F129">
        <v>10</v>
      </c>
      <c r="G129">
        <f>E129-F129</f>
        <v>1</v>
      </c>
      <c r="I129" t="s">
        <v>317</v>
      </c>
      <c r="J129" t="s">
        <v>317</v>
      </c>
      <c r="K129">
        <v>8</v>
      </c>
      <c r="L129">
        <v>3</v>
      </c>
      <c r="M129" s="7"/>
      <c r="N129">
        <v>5</v>
      </c>
      <c r="O129">
        <v>6</v>
      </c>
      <c r="P129">
        <v>1</v>
      </c>
      <c r="Q129" s="4" t="s">
        <v>321</v>
      </c>
      <c r="R129" s="7"/>
      <c r="S129">
        <v>4</v>
      </c>
      <c r="T129" t="s">
        <v>317</v>
      </c>
      <c r="U129" s="7"/>
      <c r="V129" s="21"/>
      <c r="W129" s="7"/>
      <c r="X129" s="2" t="s">
        <v>25</v>
      </c>
      <c r="Y129" s="2" t="s">
        <v>26</v>
      </c>
      <c r="Z129" s="2" t="s">
        <v>7</v>
      </c>
      <c r="AA129" s="2" t="s">
        <v>22</v>
      </c>
    </row>
    <row r="130" spans="1:52" x14ac:dyDescent="0.25">
      <c r="A130" s="13" t="s">
        <v>276</v>
      </c>
      <c r="B130" s="2" t="s">
        <v>277</v>
      </c>
      <c r="C130" s="3">
        <v>16088</v>
      </c>
      <c r="D130" s="7"/>
      <c r="E130">
        <v>19</v>
      </c>
      <c r="I130" t="s">
        <v>317</v>
      </c>
      <c r="J130" t="s">
        <v>317</v>
      </c>
      <c r="K130">
        <v>0</v>
      </c>
      <c r="L130">
        <v>19</v>
      </c>
      <c r="M130" s="7"/>
      <c r="N130">
        <v>0</v>
      </c>
      <c r="O130">
        <v>19</v>
      </c>
      <c r="P130">
        <v>1</v>
      </c>
      <c r="Q130" s="4" t="s">
        <v>321</v>
      </c>
      <c r="R130" s="7"/>
      <c r="S130">
        <v>4</v>
      </c>
      <c r="T130" t="s">
        <v>317</v>
      </c>
      <c r="U130" s="7"/>
      <c r="V130" s="21" t="s">
        <v>347</v>
      </c>
      <c r="W130" s="7"/>
      <c r="X130" s="2" t="s">
        <v>278</v>
      </c>
      <c r="Y130" s="2" t="s">
        <v>18</v>
      </c>
      <c r="Z130" s="2" t="s">
        <v>7</v>
      </c>
      <c r="AA130" s="2" t="s">
        <v>157</v>
      </c>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row>
    <row r="131" spans="1:52" x14ac:dyDescent="0.25">
      <c r="A131" s="10" t="s">
        <v>338</v>
      </c>
      <c r="B131" s="10" t="s">
        <v>339</v>
      </c>
      <c r="C131" s="11">
        <v>16466</v>
      </c>
      <c r="D131" s="15"/>
      <c r="E131">
        <v>3</v>
      </c>
      <c r="I131" s="10" t="s">
        <v>317</v>
      </c>
      <c r="J131" s="10" t="s">
        <v>317</v>
      </c>
      <c r="K131" s="10">
        <v>3</v>
      </c>
      <c r="L131" s="10">
        <v>0</v>
      </c>
      <c r="M131" s="15"/>
      <c r="N131" s="10">
        <v>0</v>
      </c>
      <c r="O131" s="10">
        <v>3</v>
      </c>
      <c r="P131" s="10">
        <v>1</v>
      </c>
      <c r="Q131" s="11" t="s">
        <v>321</v>
      </c>
      <c r="R131" s="15"/>
      <c r="S131" s="10">
        <v>3</v>
      </c>
      <c r="T131" t="s">
        <v>317</v>
      </c>
      <c r="U131" s="15"/>
      <c r="V131" s="19" t="s">
        <v>337</v>
      </c>
      <c r="W131" s="15"/>
    </row>
    <row r="132" spans="1:52" x14ac:dyDescent="0.25">
      <c r="E132">
        <f>SUM(E123:E131)</f>
        <v>60</v>
      </c>
      <c r="K132">
        <f>SUM(K123:K131)</f>
        <v>23</v>
      </c>
      <c r="L132">
        <f>SUM(L123:L131)</f>
        <v>37</v>
      </c>
      <c r="N132" s="10">
        <f>SUM(N123:N131)</f>
        <v>5</v>
      </c>
      <c r="O132" s="10">
        <f>SUM(O123:O131)</f>
        <v>55</v>
      </c>
      <c r="S132">
        <f>SUM(S123:S131)</f>
        <v>24</v>
      </c>
    </row>
    <row r="133" spans="1:52" x14ac:dyDescent="0.25">
      <c r="A133" s="6"/>
      <c r="B133" s="1"/>
      <c r="C133" s="1"/>
      <c r="D133" s="14"/>
      <c r="K133" s="27">
        <f>K132/($K$132+$L$132)</f>
        <v>0.38333333333333336</v>
      </c>
      <c r="L133" s="27">
        <f>L132/($K$132+$L$132)</f>
        <v>0.6166666666666667</v>
      </c>
      <c r="M133" s="14"/>
      <c r="N133" s="27">
        <f>N132/(N132+O132)</f>
        <v>8.3333333333333329E-2</v>
      </c>
      <c r="O133" s="13"/>
      <c r="P133" s="1"/>
      <c r="Q133" s="1"/>
      <c r="R133" s="14"/>
      <c r="U133" s="14"/>
      <c r="V133" s="20"/>
      <c r="W133" s="14"/>
      <c r="X133" s="1"/>
      <c r="Y133" s="1"/>
      <c r="Z133" s="1"/>
      <c r="AA133" s="1"/>
    </row>
    <row r="135" spans="1:52" x14ac:dyDescent="0.25">
      <c r="E135" s="23" t="s">
        <v>366</v>
      </c>
      <c r="K135" s="17">
        <f>(56*K120)+(244*K133)</f>
        <v>134.79649122807018</v>
      </c>
      <c r="L135" s="17">
        <f>(56*L120)+(244*L133)</f>
        <v>165.20350877192982</v>
      </c>
      <c r="N135" s="31">
        <f>(56*N120)+(244*N133)</f>
        <v>20.333333333333332</v>
      </c>
    </row>
    <row r="136" spans="1:52" x14ac:dyDescent="0.25">
      <c r="K136" s="30">
        <f>K135/($K$135+$L$135)</f>
        <v>0.44932163742690062</v>
      </c>
      <c r="L136" s="30">
        <f>L135/($K$135+$L$135)</f>
        <v>0.55067836257309943</v>
      </c>
      <c r="N136" s="28">
        <f>N135/(56+244)</f>
        <v>6.777777777777777E-2</v>
      </c>
    </row>
    <row r="139" spans="1:52" x14ac:dyDescent="0.25">
      <c r="A139" s="10"/>
      <c r="C139" s="4"/>
      <c r="D139" s="15"/>
      <c r="M139" s="15"/>
      <c r="N139" s="11"/>
      <c r="O139" s="11"/>
      <c r="P139" s="4"/>
      <c r="Q139" s="4"/>
      <c r="R139" s="15"/>
      <c r="U139" s="15"/>
      <c r="V139" s="11"/>
      <c r="W139" s="15"/>
    </row>
    <row r="140" spans="1:52" x14ac:dyDescent="0.25">
      <c r="A140" s="12"/>
      <c r="C140" s="4"/>
      <c r="D140" s="15"/>
      <c r="M140" s="15"/>
      <c r="N140" s="11"/>
      <c r="O140" s="11"/>
      <c r="P140" s="4"/>
      <c r="Q140" s="4"/>
      <c r="R140" s="15"/>
      <c r="U140" s="15"/>
      <c r="V140" s="11"/>
      <c r="W140" s="15"/>
    </row>
    <row r="150" spans="1:23" s="10" customFormat="1" x14ac:dyDescent="0.25">
      <c r="C150" s="11"/>
      <c r="D150" s="15"/>
      <c r="E150"/>
      <c r="F150"/>
      <c r="G150"/>
      <c r="H150" s="8"/>
      <c r="I150"/>
      <c r="J150"/>
      <c r="K150"/>
      <c r="L150"/>
      <c r="M150" s="15"/>
      <c r="N150" s="11"/>
      <c r="O150" s="11"/>
      <c r="P150" s="11"/>
      <c r="Q150" s="11"/>
      <c r="R150" s="15"/>
      <c r="S150" s="11"/>
      <c r="T150" s="11"/>
      <c r="U150" s="15"/>
      <c r="V150" s="11"/>
      <c r="W150" s="15"/>
    </row>
    <row r="151" spans="1:23" x14ac:dyDescent="0.25">
      <c r="A151" s="12"/>
    </row>
  </sheetData>
  <sortState ref="A47:XFD61">
    <sortCondition ref="C47:C61"/>
  </sortState>
  <pageMargins left="0.75" right="0.75" top="1" bottom="1" header="0.5" footer="0.5"/>
  <pageSetup paperSize="9" orientation="landscape" horizontalDpi="1200" verticalDpi="120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Clare Ryan</dc:creator>
  <cp:lastModifiedBy>Temp</cp:lastModifiedBy>
  <cp:lastPrinted>2013-07-29T19:45:10Z</cp:lastPrinted>
  <dcterms:created xsi:type="dcterms:W3CDTF">2011-09-28T13:53:30Z</dcterms:created>
  <dcterms:modified xsi:type="dcterms:W3CDTF">2013-08-01T18:19:56Z</dcterms:modified>
</cp:coreProperties>
</file>