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180" windowWidth="13470" windowHeight="11580" tabRatio="500"/>
  </bookViews>
  <sheets>
    <sheet name="Sheet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2" i="1"/>
  <c r="U5" i="1" l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3" i="1"/>
  <c r="U4" i="1"/>
  <c r="U2" i="1"/>
  <c r="O2" i="1"/>
  <c r="O3" i="1"/>
  <c r="O4" i="1"/>
  <c r="O5" i="1"/>
  <c r="O6" i="1"/>
  <c r="O7" i="1"/>
  <c r="O8" i="1"/>
  <c r="O9" i="1"/>
  <c r="O10" i="1"/>
  <c r="O11" i="1"/>
  <c r="O12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13" i="1"/>
  <c r="H3" i="1" l="1"/>
  <c r="H8" i="1"/>
  <c r="H42" i="1"/>
  <c r="H43" i="1"/>
  <c r="H22" i="1"/>
  <c r="H15" i="1"/>
  <c r="H44" i="1"/>
  <c r="H11" i="1"/>
  <c r="H45" i="1"/>
  <c r="H32" i="1"/>
  <c r="H9" i="1"/>
  <c r="H33" i="1"/>
  <c r="H39" i="1"/>
  <c r="H24" i="1"/>
  <c r="H53" i="1"/>
  <c r="H23" i="1"/>
  <c r="H46" i="1"/>
  <c r="H21" i="1"/>
  <c r="H16" i="1"/>
  <c r="H47" i="1"/>
  <c r="H28" i="1"/>
  <c r="H38" i="1"/>
  <c r="H34" i="1"/>
  <c r="H48" i="1"/>
  <c r="H49" i="1"/>
  <c r="H50" i="1"/>
  <c r="H51" i="1"/>
  <c r="H52" i="1"/>
  <c r="H10" i="1"/>
  <c r="H2" i="1"/>
  <c r="H40" i="1"/>
  <c r="H35" i="1"/>
  <c r="H7" i="1"/>
  <c r="H25" i="1"/>
  <c r="H54" i="1"/>
  <c r="H17" i="1"/>
  <c r="H55" i="1"/>
  <c r="H18" i="1"/>
  <c r="H5" i="1"/>
  <c r="H56" i="1"/>
  <c r="H4" i="1"/>
  <c r="H41" i="1"/>
  <c r="H36" i="1"/>
  <c r="H26" i="1"/>
  <c r="H20" i="1"/>
  <c r="H57" i="1"/>
  <c r="H29" i="1"/>
  <c r="H58" i="1"/>
  <c r="H59" i="1"/>
  <c r="H61" i="1"/>
  <c r="H66" i="1"/>
  <c r="H67" i="1"/>
  <c r="H30" i="1"/>
  <c r="H14" i="1"/>
  <c r="H12" i="1"/>
  <c r="H37" i="1"/>
  <c r="H60" i="1"/>
  <c r="H62" i="1"/>
  <c r="H63" i="1"/>
  <c r="H64" i="1"/>
  <c r="H65" i="1"/>
  <c r="H27" i="1"/>
  <c r="H13" i="1"/>
  <c r="H31" i="1"/>
</calcChain>
</file>

<file path=xl/sharedStrings.xml><?xml version="1.0" encoding="utf-8"?>
<sst xmlns="http://schemas.openxmlformats.org/spreadsheetml/2006/main" count="342" uniqueCount="172">
  <si>
    <t xml:space="preserve">Alabama Power Co. v. Ikes et al. </t>
  </si>
  <si>
    <t>302 US 464</t>
  </si>
  <si>
    <t>SG</t>
  </si>
  <si>
    <t xml:space="preserve">Duke Power Co. et al. v. Greenwood County et al. </t>
  </si>
  <si>
    <t>302 US 485</t>
  </si>
  <si>
    <t>Helvering, Comissioner of Internal Revenue v. Bashford</t>
  </si>
  <si>
    <t>302 US 454</t>
  </si>
  <si>
    <t>United States v. Andrews</t>
  </si>
  <si>
    <t>302 US 517</t>
  </si>
  <si>
    <t>United States v. Garbutt Oil Co.</t>
  </si>
  <si>
    <t>302 US 528</t>
  </si>
  <si>
    <t>United States v. McGowan et al.</t>
  </si>
  <si>
    <t>302 US 535</t>
  </si>
  <si>
    <t>United States v. Raynor Same v. Fowler</t>
  </si>
  <si>
    <t>302 US 540</t>
  </si>
  <si>
    <t>Biddle v. Commissioner of Internal Revenue</t>
  </si>
  <si>
    <t>302 US 573</t>
  </si>
  <si>
    <t>Creek Nation v. United States</t>
  </si>
  <si>
    <t>302 US 620</t>
  </si>
  <si>
    <t>Minnesota Tea Co. v. Helvering, Commissioner of Internal Revenue</t>
  </si>
  <si>
    <t>302 US 609</t>
  </si>
  <si>
    <t>United States v. Jackson</t>
  </si>
  <si>
    <t>302 US 628</t>
  </si>
  <si>
    <t>Foster et al. v. United States</t>
  </si>
  <si>
    <t>303 US 118</t>
  </si>
  <si>
    <t>Kay v. United States</t>
  </si>
  <si>
    <t>303 US 1</t>
  </si>
  <si>
    <t>Meyers et al. v. Bethlehem Shipbuilding Corp. v. McKenzie et al.</t>
  </si>
  <si>
    <t>303 US 41</t>
  </si>
  <si>
    <t>Munro v. United States</t>
  </si>
  <si>
    <t>303 US 36</t>
  </si>
  <si>
    <t>Newport News Shipping &amp; Dry Dock Co. v. Schauffler et al.</t>
  </si>
  <si>
    <t>303 US 54</t>
  </si>
  <si>
    <t xml:space="preserve">Escabana &amp; Lake Superior R. Co. v. United States et al. </t>
  </si>
  <si>
    <t>303 US 315</t>
  </si>
  <si>
    <t>ICC</t>
  </si>
  <si>
    <t>Hasset v. Welch et al. Helvering v. Marshall</t>
  </si>
  <si>
    <t>303 US 303</t>
  </si>
  <si>
    <t>Helvering, Comissioner of Internal Revenue v. Bullard</t>
  </si>
  <si>
    <t>303 US 297</t>
  </si>
  <si>
    <t>Mookini et al. v. United States</t>
  </si>
  <si>
    <t>303 US 201</t>
  </si>
  <si>
    <t>National Labor Relations Board v. Pacific Greyhound Lines</t>
  </si>
  <si>
    <t>303 US 272</t>
  </si>
  <si>
    <t>National Labor Relations Board v. Pennsylvania Greyhound Line et al.</t>
  </si>
  <si>
    <t>303 US 261</t>
  </si>
  <si>
    <t>United States et al. v. Griffin et al.</t>
  </si>
  <si>
    <t>303 US 226</t>
  </si>
  <si>
    <t>United States v. Illinois Cent. R. Co.</t>
  </si>
  <si>
    <t>303 US 239</t>
  </si>
  <si>
    <t>United States v. Patryas</t>
  </si>
  <si>
    <t>303 US 341</t>
  </si>
  <si>
    <t>Helvering, Comissioner of Internal Revenue v. Bankline Oil co.</t>
  </si>
  <si>
    <t>303 US 362</t>
  </si>
  <si>
    <t>Helvering, Comissioner of Internal Revenue v. Elbe Land Development Co.</t>
  </si>
  <si>
    <t>303 US 372</t>
  </si>
  <si>
    <t>Helvering, Comissioner of Internal Revenue v. Mitchell</t>
  </si>
  <si>
    <t>303 US 391</t>
  </si>
  <si>
    <t>Helvering, Comissioner of Internal Revenue v. Mountain Producers Corp.</t>
  </si>
  <si>
    <t>303 US 376</t>
  </si>
  <si>
    <t>Helvering, Comissioner of Internal Revenue v. O'Donnell</t>
  </si>
  <si>
    <t>303 US 370</t>
  </si>
  <si>
    <t>United States v. Wurts</t>
  </si>
  <si>
    <t>303 US 414</t>
  </si>
  <si>
    <t>Bates MFG Co. v. United States</t>
  </si>
  <si>
    <t>303 US 567</t>
  </si>
  <si>
    <t>Electric Bond &amp; Share Co. et al. v. Securities and Exchange Commission et al.</t>
  </si>
  <si>
    <t>303 US 419</t>
  </si>
  <si>
    <t>Guarantee Trust Co. of New York v. Commissioner of Internal Revenue</t>
  </si>
  <si>
    <t>303 US 493</t>
  </si>
  <si>
    <t>Santa Cruz Fruit Packing Co. v. National Labor Relations Board</t>
  </si>
  <si>
    <t>303 US 453</t>
  </si>
  <si>
    <t>United States v. Hendler</t>
  </si>
  <si>
    <t>303 US 564</t>
  </si>
  <si>
    <t>United States v. O'Donnell et al.</t>
  </si>
  <si>
    <t>303 US 501</t>
  </si>
  <si>
    <t>Shannahan et al. v. United States et al.</t>
  </si>
  <si>
    <t>303 US 596</t>
  </si>
  <si>
    <t xml:space="preserve">Morgan et al. v. United States et al. </t>
  </si>
  <si>
    <t>304 US 1</t>
  </si>
  <si>
    <t>United States et al. v. Pan American Petroleum et al. v. Humble Oil &amp; Refining Co. et al.</t>
  </si>
  <si>
    <t>304 US 156</t>
  </si>
  <si>
    <t>United States v. Bekins et al; Lindsay-Strathmore Irr. Dist.v. Same</t>
  </si>
  <si>
    <t>304 US 27</t>
  </si>
  <si>
    <t>United States v. Carolene Products Co.</t>
  </si>
  <si>
    <t>304 US 144</t>
  </si>
  <si>
    <t>United States v. Klamath and Moadoc Tribes et al.</t>
  </si>
  <si>
    <t>304 US 119</t>
  </si>
  <si>
    <t>Heiner v. Mellon et al.</t>
  </si>
  <si>
    <t>304 US 271</t>
  </si>
  <si>
    <t>Helvering, Comissioner of Internal Revenue v. National Grocery Co.</t>
  </si>
  <si>
    <t>304 US 282</t>
  </si>
  <si>
    <t>Lang et al. v. Commissioner of Internal Revenue</t>
  </si>
  <si>
    <t>304 US 264</t>
  </si>
  <si>
    <t>National Labor Relations Board v. MacKay Radio &amp; Telegraph Co.</t>
  </si>
  <si>
    <t>304 US 333</t>
  </si>
  <si>
    <t>Taft v. Commissioner of Internal Revenue</t>
  </si>
  <si>
    <t>304 US 351</t>
  </si>
  <si>
    <t>Allen, Collector of Internal Revenue for the District of Georgia v. Regents of University System of Georgia</t>
  </si>
  <si>
    <t>304 US 439</t>
  </si>
  <si>
    <t>Federal Power Commission v. Metropolitan Edison Co.</t>
  </si>
  <si>
    <t>304 US 375</t>
  </si>
  <si>
    <t>Denver Union Stockyard Co. v. United States et al.</t>
  </si>
  <si>
    <t>304 US 470</t>
  </si>
  <si>
    <t>US</t>
  </si>
  <si>
    <t>In re National Labor Relations Board</t>
  </si>
  <si>
    <t>304 US 486</t>
  </si>
  <si>
    <t>Colorado Nat'l Bank of Denver v. Commissioner of Internal Revenue</t>
  </si>
  <si>
    <t>305 US 23</t>
  </si>
  <si>
    <t>Helvering, Comissioner of Internal Revenue v. Winmill</t>
  </si>
  <si>
    <t>305 US 79</t>
  </si>
  <si>
    <t>Hines, Administor of Veterans' Affairs v. Lowrey</t>
  </si>
  <si>
    <t>305 US 85</t>
  </si>
  <si>
    <t>Stahmann v. Vidal, Collector of Internal Revenue for District of New Mexico</t>
  </si>
  <si>
    <t>305 US 61</t>
  </si>
  <si>
    <t>General Talking Pictures Corp. v. Western Electric Co. et al.</t>
  </si>
  <si>
    <t>305 US 124</t>
  </si>
  <si>
    <t>Consolidates Edison Co. of New York v. National Labor Relations Board</t>
  </si>
  <si>
    <t>305 US 197</t>
  </si>
  <si>
    <t>Helvering, Comissioner of Internal Revenue v. Chester N. Weaver Co.</t>
  </si>
  <si>
    <t>305 US 293</t>
  </si>
  <si>
    <t>Lyeth v. Hoey, Collector of Internal Revenue</t>
  </si>
  <si>
    <t>305 US 188</t>
  </si>
  <si>
    <t>M.E. Blatt Co. v. United States</t>
  </si>
  <si>
    <t>305 US 267</t>
  </si>
  <si>
    <t>McDonald v. Thompson et al.</t>
  </si>
  <si>
    <t>305 US 263</t>
  </si>
  <si>
    <t>Scher v. United States</t>
  </si>
  <si>
    <t>305 US 251</t>
  </si>
  <si>
    <t>Shields v. Utah Idaho Cent. R. Co.</t>
  </si>
  <si>
    <t>305 US 177</t>
  </si>
  <si>
    <t>State of California v. Latimer et al.</t>
  </si>
  <si>
    <t>305 US 255</t>
  </si>
  <si>
    <t>White et al. v United States White v. Same</t>
  </si>
  <si>
    <t>305 US 281</t>
  </si>
  <si>
    <t>Case name</t>
  </si>
  <si>
    <t>Case citation</t>
  </si>
  <si>
    <t>Date of decision</t>
  </si>
  <si>
    <t>Title/affiliation of attorney</t>
  </si>
  <si>
    <t>Status of brief</t>
  </si>
  <si>
    <t>Number of LH Citations</t>
  </si>
  <si>
    <t>Br. Of Respondent</t>
  </si>
  <si>
    <t>Br. Of Petitioner</t>
  </si>
  <si>
    <t>Br. Of Appellee</t>
  </si>
  <si>
    <t>Br. Of Appellant</t>
  </si>
  <si>
    <t>?</t>
  </si>
  <si>
    <t>VA</t>
  </si>
  <si>
    <t>Br. Of Amicus Curiae</t>
  </si>
  <si>
    <t>Number of LH Citations in Appendix</t>
  </si>
  <si>
    <t>Memorandum</t>
  </si>
  <si>
    <t>SG?</t>
  </si>
  <si>
    <t>Motion to Dismiss Complaint</t>
  </si>
  <si>
    <t>this case covers No. 55 and No. 505; we found federal brief for No. 55 but not for No. 505</t>
  </si>
  <si>
    <t>Br. Of Respondent (No. 505)</t>
  </si>
  <si>
    <t>Br. Of Petitioner (No. 375)</t>
  </si>
  <si>
    <t>original jurisdiction case; this is nearest thing to merits brief</t>
  </si>
  <si>
    <t>this is an original jurisdiction case; processed both the petition for mandamus and the memorandum</t>
  </si>
  <si>
    <t>inf</t>
  </si>
  <si>
    <t>both 0</t>
  </si>
  <si>
    <t>95th</t>
  </si>
  <si>
    <t>90th</t>
  </si>
  <si>
    <t>85th</t>
  </si>
  <si>
    <t>80th</t>
  </si>
  <si>
    <t>75th</t>
  </si>
  <si>
    <t>70th</t>
  </si>
  <si>
    <t>65th</t>
  </si>
  <si>
    <t>60th</t>
  </si>
  <si>
    <t>55th</t>
  </si>
  <si>
    <t>50th</t>
  </si>
  <si>
    <t>Fed Cites in Cases, In order from most to least (see this SS, column H)</t>
  </si>
  <si>
    <t>Non-Fed Cites in Cases, In order from most to least (see SS 5-2a, column H)</t>
  </si>
  <si>
    <t>Total LH Cites (Body + Appx) (for whole case, not just one brief)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</si>
</sst>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4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ont="1"/>
    <xf numFmtId="0" fontId="2" fillId="0" borderId="0" xfId="0" applyFont="1"/>
    <xf numFmtId="14" fontId="0" fillId="0" borderId="0" xfId="0" applyNumberFormat="1" applyFont="1"/>
    <xf numFmtId="14" fontId="0" fillId="0" borderId="0" xfId="0" applyNumberFormat="1"/>
    <xf numFmtId="0" fontId="1" fillId="0" borderId="0" xfId="0" applyFont="1"/>
    <xf numFmtId="0" fontId="0" fillId="0" borderId="0" xfId="0" applyFont="1" applyFill="1"/>
    <xf numFmtId="0" fontId="0" fillId="0" borderId="0" xfId="0" applyFill="1"/>
    <xf numFmtId="0" fontId="2" fillId="0" borderId="0" xfId="0" applyFont="1" applyFill="1"/>
    <xf numFmtId="14" fontId="0" fillId="0" borderId="0" xfId="0" applyNumberFormat="1" applyFill="1"/>
    <xf numFmtId="0" fontId="0" fillId="2" borderId="0" xfId="0" applyFill="1"/>
    <xf numFmtId="0" fontId="0" fillId="2" borderId="0" xfId="0" applyFont="1" applyFill="1"/>
    <xf numFmtId="14" fontId="0" fillId="2" borderId="0" xfId="0" applyNumberFormat="1" applyFont="1" applyFill="1"/>
    <xf numFmtId="14" fontId="0" fillId="0" borderId="0" xfId="0" applyNumberFormat="1" applyFont="1" applyFill="1"/>
    <xf numFmtId="9" fontId="1" fillId="0" borderId="0" xfId="439" applyFont="1"/>
    <xf numFmtId="9" fontId="0" fillId="0" borderId="0" xfId="439" applyFont="1"/>
    <xf numFmtId="1" fontId="0" fillId="0" borderId="0" xfId="0" applyNumberFormat="1" applyFont="1"/>
    <xf numFmtId="0" fontId="1" fillId="3" borderId="0" xfId="0" applyFont="1" applyFill="1"/>
    <xf numFmtId="0" fontId="0" fillId="3" borderId="0" xfId="0" applyFill="1"/>
    <xf numFmtId="0" fontId="0" fillId="3" borderId="0" xfId="0" applyFont="1" applyFill="1"/>
  </cellXfs>
  <cellStyles count="44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Normal" xfId="0" builtinId="0"/>
    <cellStyle name="Percent" xfId="439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68"/>
  <sheetViews>
    <sheetView tabSelected="1" topLeftCell="C1" workbookViewId="0">
      <selection activeCell="F7" sqref="F7"/>
    </sheetView>
  </sheetViews>
  <sheetFormatPr defaultColWidth="11" defaultRowHeight="15.75" x14ac:dyDescent="0.25"/>
  <cols>
    <col min="1" max="1" width="39.5" customWidth="1"/>
    <col min="5" max="5" width="29.375" bestFit="1" customWidth="1"/>
    <col min="6" max="7" width="11" style="18"/>
    <col min="15" max="15" width="11" style="15"/>
  </cols>
  <sheetData>
    <row r="1" spans="1:64" s="5" customFormat="1" x14ac:dyDescent="0.25">
      <c r="A1" s="5" t="s">
        <v>135</v>
      </c>
      <c r="B1" s="5" t="s">
        <v>136</v>
      </c>
      <c r="C1" s="5" t="s">
        <v>137</v>
      </c>
      <c r="D1" s="5" t="s">
        <v>138</v>
      </c>
      <c r="E1" s="5" t="s">
        <v>139</v>
      </c>
      <c r="F1" s="17" t="s">
        <v>140</v>
      </c>
      <c r="G1" s="17" t="s">
        <v>148</v>
      </c>
      <c r="H1" s="5" t="s">
        <v>171</v>
      </c>
      <c r="M1" s="5" t="s">
        <v>169</v>
      </c>
      <c r="N1" s="5" t="s">
        <v>170</v>
      </c>
      <c r="O1" s="14"/>
    </row>
    <row r="2" spans="1:64" x14ac:dyDescent="0.25">
      <c r="A2" s="6" t="s">
        <v>66</v>
      </c>
      <c r="B2" s="2" t="s">
        <v>67</v>
      </c>
      <c r="C2" s="3">
        <v>13967</v>
      </c>
      <c r="D2" t="s">
        <v>2</v>
      </c>
      <c r="E2" t="s">
        <v>141</v>
      </c>
      <c r="F2" s="18">
        <v>40</v>
      </c>
      <c r="G2" s="18">
        <v>9</v>
      </c>
      <c r="H2">
        <f>SUM(F2:G2)</f>
        <v>49</v>
      </c>
      <c r="I2" s="1"/>
      <c r="J2" s="1"/>
      <c r="K2" s="1"/>
      <c r="L2" s="1"/>
      <c r="M2" s="1">
        <v>49</v>
      </c>
      <c r="N2" s="1">
        <v>73</v>
      </c>
      <c r="O2" s="15">
        <f t="shared" ref="O2:O12" si="0">(M2-N2)/N2</f>
        <v>-0.32876712328767121</v>
      </c>
      <c r="P2" s="1"/>
      <c r="Q2" s="1">
        <v>1</v>
      </c>
      <c r="R2" s="1"/>
      <c r="S2" s="1">
        <f>6.6/2</f>
        <v>3.3</v>
      </c>
      <c r="T2" s="1">
        <v>1</v>
      </c>
      <c r="U2" s="16">
        <f>S2*T2</f>
        <v>3.3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64" x14ac:dyDescent="0.25">
      <c r="A3" s="1" t="s">
        <v>0</v>
      </c>
      <c r="B3" s="2" t="s">
        <v>1</v>
      </c>
      <c r="C3" s="3">
        <v>13883</v>
      </c>
      <c r="D3" t="s">
        <v>2</v>
      </c>
      <c r="E3" t="s">
        <v>141</v>
      </c>
      <c r="F3" s="18">
        <v>27</v>
      </c>
      <c r="G3" s="19">
        <v>11</v>
      </c>
      <c r="H3">
        <f>SUM(F3:G3)</f>
        <v>38</v>
      </c>
      <c r="J3" s="1"/>
      <c r="K3" s="1"/>
      <c r="L3" s="1"/>
      <c r="M3" s="1">
        <v>38</v>
      </c>
      <c r="N3" s="1">
        <v>47</v>
      </c>
      <c r="O3" s="15">
        <f t="shared" si="0"/>
        <v>-0.19148936170212766</v>
      </c>
      <c r="P3" s="1"/>
      <c r="Q3" s="1">
        <v>2</v>
      </c>
      <c r="R3" s="1"/>
      <c r="S3" s="1">
        <f t="shared" ref="S3:S18" si="1">6.6/2</f>
        <v>3.3</v>
      </c>
      <c r="T3" s="1">
        <v>2</v>
      </c>
      <c r="U3" s="16">
        <f t="shared" ref="U3:U5" si="2">S3*T3</f>
        <v>6.6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</row>
    <row r="4" spans="1:64" x14ac:dyDescent="0.25">
      <c r="A4" t="s">
        <v>82</v>
      </c>
      <c r="B4" s="2" t="s">
        <v>83</v>
      </c>
      <c r="C4" s="4">
        <v>13995</v>
      </c>
      <c r="D4" t="s">
        <v>2</v>
      </c>
      <c r="E4" t="s">
        <v>144</v>
      </c>
      <c r="F4" s="18">
        <v>34</v>
      </c>
      <c r="G4" s="18">
        <v>0</v>
      </c>
      <c r="H4">
        <f>SUM(F4:G4)</f>
        <v>34</v>
      </c>
      <c r="M4">
        <v>34</v>
      </c>
      <c r="N4">
        <v>42</v>
      </c>
      <c r="O4" s="15">
        <f t="shared" si="0"/>
        <v>-0.19047619047619047</v>
      </c>
      <c r="P4" t="s">
        <v>159</v>
      </c>
      <c r="Q4">
        <v>3</v>
      </c>
      <c r="S4" s="1">
        <f t="shared" si="1"/>
        <v>3.3</v>
      </c>
      <c r="T4">
        <v>3</v>
      </c>
      <c r="U4" s="16">
        <f t="shared" si="2"/>
        <v>9.8999999999999986</v>
      </c>
    </row>
    <row r="5" spans="1:64" x14ac:dyDescent="0.25">
      <c r="A5" t="s">
        <v>84</v>
      </c>
      <c r="B5" s="2" t="s">
        <v>85</v>
      </c>
      <c r="C5" s="4">
        <v>13995</v>
      </c>
      <c r="D5" t="s">
        <v>2</v>
      </c>
      <c r="E5" t="s">
        <v>144</v>
      </c>
      <c r="F5" s="18">
        <v>22</v>
      </c>
      <c r="G5" s="18">
        <v>7</v>
      </c>
      <c r="H5">
        <f>SUM(F5:G5)</f>
        <v>29</v>
      </c>
      <c r="M5">
        <v>29</v>
      </c>
      <c r="N5">
        <v>23</v>
      </c>
      <c r="O5" s="15">
        <f t="shared" si="0"/>
        <v>0.2608695652173913</v>
      </c>
      <c r="Q5" s="1">
        <v>4</v>
      </c>
      <c r="S5" s="1">
        <f t="shared" si="1"/>
        <v>3.3</v>
      </c>
      <c r="T5" s="1">
        <v>4</v>
      </c>
      <c r="U5" s="16">
        <f t="shared" si="2"/>
        <v>13.2</v>
      </c>
    </row>
    <row r="6" spans="1:64" s="7" customFormat="1" x14ac:dyDescent="0.25">
      <c r="A6" s="6" t="s">
        <v>36</v>
      </c>
      <c r="B6" s="8" t="s">
        <v>37</v>
      </c>
      <c r="C6" s="13">
        <v>13939</v>
      </c>
      <c r="D6" s="7" t="s">
        <v>2</v>
      </c>
      <c r="E6" s="7" t="s">
        <v>154</v>
      </c>
      <c r="F6" s="18">
        <v>6</v>
      </c>
      <c r="G6" s="18">
        <v>0</v>
      </c>
      <c r="H6">
        <v>12</v>
      </c>
      <c r="M6" s="7">
        <v>12</v>
      </c>
      <c r="N6" s="7">
        <v>17</v>
      </c>
      <c r="O6" s="15">
        <f t="shared" si="0"/>
        <v>-0.29411764705882354</v>
      </c>
      <c r="Q6" s="1">
        <v>5</v>
      </c>
      <c r="S6" s="1">
        <f t="shared" si="1"/>
        <v>3.3</v>
      </c>
      <c r="T6" s="1">
        <v>5</v>
      </c>
      <c r="U6" s="16">
        <f t="shared" ref="U6:U18" si="3">S6*T6</f>
        <v>16.5</v>
      </c>
    </row>
    <row r="7" spans="1:64" x14ac:dyDescent="0.25">
      <c r="A7" s="1" t="s">
        <v>74</v>
      </c>
      <c r="B7" s="2" t="s">
        <v>75</v>
      </c>
      <c r="C7" s="3">
        <v>13967</v>
      </c>
      <c r="D7" t="s">
        <v>2</v>
      </c>
      <c r="E7" t="s">
        <v>142</v>
      </c>
      <c r="F7" s="18">
        <v>12</v>
      </c>
      <c r="G7" s="18">
        <v>0</v>
      </c>
      <c r="H7">
        <f t="shared" ref="H7:H18" si="4">SUM(F7:G7)</f>
        <v>12</v>
      </c>
      <c r="M7">
        <v>12</v>
      </c>
      <c r="N7">
        <v>15</v>
      </c>
      <c r="O7" s="15">
        <f t="shared" si="0"/>
        <v>-0.2</v>
      </c>
      <c r="Q7">
        <v>6</v>
      </c>
      <c r="S7" s="1">
        <f t="shared" si="1"/>
        <v>3.3</v>
      </c>
      <c r="T7">
        <v>6</v>
      </c>
      <c r="U7" s="16">
        <f t="shared" si="3"/>
        <v>19.799999999999997</v>
      </c>
    </row>
    <row r="8" spans="1:64" x14ac:dyDescent="0.25">
      <c r="A8" s="1" t="s">
        <v>3</v>
      </c>
      <c r="B8" s="2" t="s">
        <v>4</v>
      </c>
      <c r="C8" s="3">
        <v>13883</v>
      </c>
      <c r="D8" t="s">
        <v>2</v>
      </c>
      <c r="E8" t="s">
        <v>141</v>
      </c>
      <c r="F8" s="18">
        <v>11</v>
      </c>
      <c r="G8" s="18" t="s">
        <v>145</v>
      </c>
      <c r="H8">
        <f t="shared" si="4"/>
        <v>11</v>
      </c>
      <c r="I8" s="1"/>
      <c r="J8" s="1"/>
      <c r="K8" s="1"/>
      <c r="L8" s="1"/>
      <c r="M8" s="1">
        <v>11</v>
      </c>
      <c r="N8" s="1">
        <v>14</v>
      </c>
      <c r="O8" s="15">
        <f t="shared" si="0"/>
        <v>-0.21428571428571427</v>
      </c>
      <c r="P8" s="1" t="s">
        <v>160</v>
      </c>
      <c r="Q8" s="1">
        <v>7</v>
      </c>
      <c r="R8" s="1"/>
      <c r="S8" s="1">
        <f t="shared" si="1"/>
        <v>3.3</v>
      </c>
      <c r="T8" s="1">
        <v>7</v>
      </c>
      <c r="U8" s="16">
        <f t="shared" si="3"/>
        <v>23.099999999999998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64" x14ac:dyDescent="0.25">
      <c r="A9" s="1" t="s">
        <v>25</v>
      </c>
      <c r="B9" s="2" t="s">
        <v>26</v>
      </c>
      <c r="C9" s="3">
        <v>13911</v>
      </c>
      <c r="D9" t="s">
        <v>2</v>
      </c>
      <c r="E9" t="s">
        <v>141</v>
      </c>
      <c r="F9" s="18">
        <v>10</v>
      </c>
      <c r="G9" s="18">
        <v>0</v>
      </c>
      <c r="H9">
        <f t="shared" si="4"/>
        <v>10</v>
      </c>
      <c r="M9">
        <v>10</v>
      </c>
      <c r="N9">
        <v>13</v>
      </c>
      <c r="O9" s="15">
        <f t="shared" si="0"/>
        <v>-0.23076923076923078</v>
      </c>
      <c r="Q9" s="1">
        <v>8</v>
      </c>
      <c r="S9" s="1">
        <f t="shared" si="1"/>
        <v>3.3</v>
      </c>
      <c r="T9" s="1">
        <v>8</v>
      </c>
      <c r="U9" s="16">
        <f t="shared" si="3"/>
        <v>26.4</v>
      </c>
    </row>
    <row r="10" spans="1:64" x14ac:dyDescent="0.25">
      <c r="A10" s="1" t="s">
        <v>62</v>
      </c>
      <c r="B10" s="2" t="s">
        <v>63</v>
      </c>
      <c r="C10" s="3">
        <v>13953</v>
      </c>
      <c r="D10" t="s">
        <v>2</v>
      </c>
      <c r="E10" t="s">
        <v>142</v>
      </c>
      <c r="F10" s="18">
        <v>4</v>
      </c>
      <c r="G10" s="18">
        <v>6</v>
      </c>
      <c r="H10">
        <f t="shared" si="4"/>
        <v>10</v>
      </c>
      <c r="M10">
        <v>10</v>
      </c>
      <c r="N10">
        <v>13</v>
      </c>
      <c r="O10" s="15">
        <f t="shared" si="0"/>
        <v>-0.23076923076923078</v>
      </c>
      <c r="Q10">
        <v>9</v>
      </c>
      <c r="S10" s="1">
        <f t="shared" si="1"/>
        <v>3.3</v>
      </c>
      <c r="T10">
        <v>9</v>
      </c>
      <c r="U10" s="16">
        <f t="shared" si="3"/>
        <v>29.7</v>
      </c>
    </row>
    <row r="11" spans="1:64" x14ac:dyDescent="0.25">
      <c r="A11" s="1" t="s">
        <v>19</v>
      </c>
      <c r="B11" s="2" t="s">
        <v>20</v>
      </c>
      <c r="C11" s="3">
        <v>13897</v>
      </c>
      <c r="D11" t="s">
        <v>2</v>
      </c>
      <c r="E11" t="s">
        <v>141</v>
      </c>
      <c r="F11" s="18">
        <v>9</v>
      </c>
      <c r="G11" s="18">
        <v>0</v>
      </c>
      <c r="H11">
        <f t="shared" si="4"/>
        <v>9</v>
      </c>
      <c r="M11">
        <v>9</v>
      </c>
      <c r="N11">
        <v>11</v>
      </c>
      <c r="O11" s="15">
        <f t="shared" si="0"/>
        <v>-0.18181818181818182</v>
      </c>
      <c r="P11" t="s">
        <v>161</v>
      </c>
      <c r="Q11" s="1">
        <v>10</v>
      </c>
      <c r="S11" s="1">
        <f t="shared" si="1"/>
        <v>3.3</v>
      </c>
      <c r="T11" s="1">
        <v>10</v>
      </c>
      <c r="U11" s="16">
        <f t="shared" si="3"/>
        <v>33</v>
      </c>
    </row>
    <row r="12" spans="1:64" x14ac:dyDescent="0.25">
      <c r="A12" t="s">
        <v>129</v>
      </c>
      <c r="B12" s="2" t="s">
        <v>130</v>
      </c>
      <c r="C12" s="4">
        <v>14219</v>
      </c>
      <c r="D12" t="s">
        <v>2</v>
      </c>
      <c r="E12" t="s">
        <v>142</v>
      </c>
      <c r="F12" s="18">
        <v>9</v>
      </c>
      <c r="G12" s="18" t="s">
        <v>145</v>
      </c>
      <c r="H12">
        <f t="shared" si="4"/>
        <v>9</v>
      </c>
      <c r="M12">
        <v>9</v>
      </c>
      <c r="N12">
        <v>11</v>
      </c>
      <c r="O12" s="15">
        <f t="shared" si="0"/>
        <v>-0.18181818181818182</v>
      </c>
      <c r="Q12" s="1">
        <v>11</v>
      </c>
      <c r="S12" s="1">
        <f t="shared" si="1"/>
        <v>3.3</v>
      </c>
      <c r="T12" s="1">
        <v>11</v>
      </c>
      <c r="U12" s="16">
        <f t="shared" si="3"/>
        <v>36.299999999999997</v>
      </c>
    </row>
    <row r="13" spans="1:64" x14ac:dyDescent="0.25">
      <c r="A13" t="s">
        <v>119</v>
      </c>
      <c r="B13" s="2" t="s">
        <v>120</v>
      </c>
      <c r="C13" s="4">
        <v>14219</v>
      </c>
      <c r="D13" t="s">
        <v>2</v>
      </c>
      <c r="E13" t="s">
        <v>142</v>
      </c>
      <c r="F13" s="18">
        <v>8</v>
      </c>
      <c r="G13" s="18">
        <v>1</v>
      </c>
      <c r="H13">
        <f t="shared" si="4"/>
        <v>9</v>
      </c>
      <c r="M13">
        <v>9</v>
      </c>
      <c r="N13">
        <v>7</v>
      </c>
      <c r="O13" s="15">
        <f>(M13-N13)/N13</f>
        <v>0.2857142857142857</v>
      </c>
      <c r="Q13">
        <v>12</v>
      </c>
      <c r="S13" s="1">
        <f t="shared" si="1"/>
        <v>3.3</v>
      </c>
      <c r="T13">
        <v>12</v>
      </c>
      <c r="U13" s="16">
        <f t="shared" si="3"/>
        <v>39.599999999999994</v>
      </c>
    </row>
    <row r="14" spans="1:64" x14ac:dyDescent="0.25">
      <c r="A14" t="s">
        <v>115</v>
      </c>
      <c r="B14" s="2" t="s">
        <v>116</v>
      </c>
      <c r="C14" s="4">
        <v>14205</v>
      </c>
      <c r="D14" t="s">
        <v>2</v>
      </c>
      <c r="E14" t="s">
        <v>147</v>
      </c>
      <c r="F14" s="18">
        <v>8</v>
      </c>
      <c r="G14" s="18" t="s">
        <v>145</v>
      </c>
      <c r="H14">
        <f t="shared" si="4"/>
        <v>8</v>
      </c>
      <c r="M14">
        <v>8</v>
      </c>
      <c r="N14">
        <v>7</v>
      </c>
      <c r="O14" s="15">
        <f t="shared" ref="O14:O29" si="5">(M14-N14)/N14</f>
        <v>0.14285714285714285</v>
      </c>
      <c r="P14" t="s">
        <v>162</v>
      </c>
      <c r="Q14" s="1">
        <v>13</v>
      </c>
      <c r="S14" s="1">
        <f t="shared" si="1"/>
        <v>3.3</v>
      </c>
      <c r="T14" s="1">
        <v>13</v>
      </c>
      <c r="U14" s="16">
        <f t="shared" si="3"/>
        <v>42.9</v>
      </c>
    </row>
    <row r="15" spans="1:64" x14ac:dyDescent="0.25">
      <c r="A15" s="1" t="s">
        <v>13</v>
      </c>
      <c r="B15" s="2" t="s">
        <v>14</v>
      </c>
      <c r="C15" s="3">
        <v>13883</v>
      </c>
      <c r="D15" t="s">
        <v>2</v>
      </c>
      <c r="E15" t="s">
        <v>142</v>
      </c>
      <c r="F15" s="18">
        <v>7</v>
      </c>
      <c r="G15" s="18">
        <v>0</v>
      </c>
      <c r="H15">
        <f t="shared" si="4"/>
        <v>7</v>
      </c>
      <c r="M15">
        <v>7</v>
      </c>
      <c r="N15">
        <v>7</v>
      </c>
      <c r="O15" s="15">
        <f t="shared" si="5"/>
        <v>0</v>
      </c>
      <c r="Q15" s="1">
        <v>14</v>
      </c>
      <c r="S15" s="1">
        <f t="shared" si="1"/>
        <v>3.3</v>
      </c>
      <c r="T15" s="1">
        <v>14</v>
      </c>
      <c r="U15" s="16">
        <f t="shared" si="3"/>
        <v>46.199999999999996</v>
      </c>
    </row>
    <row r="16" spans="1:64" x14ac:dyDescent="0.25">
      <c r="A16" s="1" t="s">
        <v>44</v>
      </c>
      <c r="B16" s="2" t="s">
        <v>45</v>
      </c>
      <c r="C16" s="3">
        <v>13939</v>
      </c>
      <c r="D16" t="s">
        <v>2</v>
      </c>
      <c r="E16" t="s">
        <v>142</v>
      </c>
      <c r="F16" s="18">
        <v>7</v>
      </c>
      <c r="G16" s="18" t="s">
        <v>145</v>
      </c>
      <c r="H16">
        <f t="shared" si="4"/>
        <v>7</v>
      </c>
      <c r="M16">
        <v>7</v>
      </c>
      <c r="N16">
        <v>6</v>
      </c>
      <c r="O16" s="15">
        <f t="shared" si="5"/>
        <v>0.16666666666666666</v>
      </c>
      <c r="Q16">
        <v>15</v>
      </c>
      <c r="S16" s="1">
        <f t="shared" si="1"/>
        <v>3.3</v>
      </c>
      <c r="T16">
        <v>15</v>
      </c>
      <c r="U16" s="16">
        <f t="shared" si="3"/>
        <v>49.5</v>
      </c>
    </row>
    <row r="17" spans="1:64" x14ac:dyDescent="0.25">
      <c r="A17" t="s">
        <v>76</v>
      </c>
      <c r="B17" s="2" t="s">
        <v>77</v>
      </c>
      <c r="C17" s="4">
        <v>13974</v>
      </c>
      <c r="D17" t="s">
        <v>2</v>
      </c>
      <c r="E17" t="s">
        <v>143</v>
      </c>
      <c r="F17" s="18">
        <v>6</v>
      </c>
      <c r="G17" s="18" t="s">
        <v>145</v>
      </c>
      <c r="H17">
        <f t="shared" si="4"/>
        <v>6</v>
      </c>
      <c r="M17">
        <v>6</v>
      </c>
      <c r="N17">
        <v>6</v>
      </c>
      <c r="O17" s="15">
        <f t="shared" si="5"/>
        <v>0</v>
      </c>
      <c r="Q17" s="1">
        <v>16</v>
      </c>
      <c r="S17" s="1">
        <f t="shared" si="1"/>
        <v>3.3</v>
      </c>
      <c r="T17" s="1">
        <v>16</v>
      </c>
      <c r="U17" s="16">
        <f t="shared" si="3"/>
        <v>52.8</v>
      </c>
    </row>
    <row r="18" spans="1:64" x14ac:dyDescent="0.25">
      <c r="A18" t="s">
        <v>86</v>
      </c>
      <c r="B18" s="2" t="s">
        <v>87</v>
      </c>
      <c r="C18" s="4">
        <v>13995</v>
      </c>
      <c r="D18" t="s">
        <v>2</v>
      </c>
      <c r="E18" t="s">
        <v>144</v>
      </c>
      <c r="F18" s="18">
        <v>6</v>
      </c>
      <c r="G18" s="18">
        <v>0</v>
      </c>
      <c r="H18">
        <f t="shared" si="4"/>
        <v>6</v>
      </c>
      <c r="M18">
        <v>6</v>
      </c>
      <c r="N18">
        <v>5</v>
      </c>
      <c r="O18" s="15">
        <f t="shared" si="5"/>
        <v>0.2</v>
      </c>
      <c r="P18" t="s">
        <v>163</v>
      </c>
      <c r="Q18" s="1">
        <v>17</v>
      </c>
      <c r="S18" s="1">
        <f t="shared" si="1"/>
        <v>3.3</v>
      </c>
      <c r="T18" s="1">
        <v>17</v>
      </c>
      <c r="U18" s="16">
        <f t="shared" si="3"/>
        <v>56.099999999999994</v>
      </c>
    </row>
    <row r="19" spans="1:64" x14ac:dyDescent="0.25">
      <c r="A19" t="s">
        <v>90</v>
      </c>
      <c r="B19" s="2" t="s">
        <v>91</v>
      </c>
      <c r="C19" s="4">
        <v>14016</v>
      </c>
      <c r="D19" t="s">
        <v>2</v>
      </c>
      <c r="E19" t="s">
        <v>142</v>
      </c>
      <c r="F19" s="18">
        <v>2</v>
      </c>
      <c r="G19" s="18">
        <v>0</v>
      </c>
      <c r="H19">
        <v>6</v>
      </c>
      <c r="M19">
        <v>6</v>
      </c>
      <c r="N19">
        <v>5</v>
      </c>
      <c r="O19" s="15">
        <f t="shared" si="5"/>
        <v>0.2</v>
      </c>
      <c r="Q19">
        <v>18</v>
      </c>
    </row>
    <row r="20" spans="1:64" x14ac:dyDescent="0.25">
      <c r="A20" t="s">
        <v>96</v>
      </c>
      <c r="B20" s="2" t="s">
        <v>97</v>
      </c>
      <c r="C20" s="4">
        <v>14016</v>
      </c>
      <c r="D20" t="s">
        <v>2</v>
      </c>
      <c r="E20" t="s">
        <v>141</v>
      </c>
      <c r="F20" s="18">
        <v>6</v>
      </c>
      <c r="G20" s="18">
        <v>0</v>
      </c>
      <c r="H20">
        <f t="shared" ref="H20:H51" si="6">SUM(F20:G20)</f>
        <v>6</v>
      </c>
      <c r="M20">
        <v>6</v>
      </c>
      <c r="N20">
        <v>5</v>
      </c>
      <c r="O20" s="15">
        <f t="shared" si="5"/>
        <v>0.2</v>
      </c>
      <c r="Q20" s="1">
        <v>19</v>
      </c>
    </row>
    <row r="21" spans="1:64" x14ac:dyDescent="0.25">
      <c r="A21" s="1" t="s">
        <v>48</v>
      </c>
      <c r="B21" s="2" t="s">
        <v>49</v>
      </c>
      <c r="C21" s="3">
        <v>13939</v>
      </c>
      <c r="D21" t="s">
        <v>2</v>
      </c>
      <c r="E21" t="s">
        <v>142</v>
      </c>
      <c r="F21" s="18">
        <v>5</v>
      </c>
      <c r="G21" s="18">
        <v>0</v>
      </c>
      <c r="H21">
        <f t="shared" si="6"/>
        <v>5</v>
      </c>
      <c r="M21">
        <v>5</v>
      </c>
      <c r="N21">
        <v>3</v>
      </c>
      <c r="O21" s="15">
        <f t="shared" si="5"/>
        <v>0.66666666666666663</v>
      </c>
      <c r="P21" t="s">
        <v>164</v>
      </c>
      <c r="Q21" s="1">
        <v>20</v>
      </c>
    </row>
    <row r="22" spans="1:64" x14ac:dyDescent="0.25">
      <c r="A22" s="1" t="s">
        <v>11</v>
      </c>
      <c r="B22" s="2" t="s">
        <v>12</v>
      </c>
      <c r="C22" s="3">
        <v>13883</v>
      </c>
      <c r="D22" t="s">
        <v>2</v>
      </c>
      <c r="E22" t="s">
        <v>142</v>
      </c>
      <c r="F22" s="18">
        <v>2</v>
      </c>
      <c r="G22" s="18">
        <v>2</v>
      </c>
      <c r="H22">
        <f t="shared" si="6"/>
        <v>4</v>
      </c>
      <c r="M22">
        <v>4</v>
      </c>
      <c r="N22">
        <v>3</v>
      </c>
      <c r="O22" s="15">
        <f t="shared" si="5"/>
        <v>0.33333333333333331</v>
      </c>
      <c r="Q22">
        <v>21</v>
      </c>
    </row>
    <row r="23" spans="1:64" x14ac:dyDescent="0.25">
      <c r="A23" s="1" t="s">
        <v>40</v>
      </c>
      <c r="B23" s="2" t="s">
        <v>41</v>
      </c>
      <c r="C23" s="3">
        <v>13939</v>
      </c>
      <c r="D23" t="s">
        <v>2</v>
      </c>
      <c r="E23" t="s">
        <v>141</v>
      </c>
      <c r="F23" s="18">
        <v>4</v>
      </c>
      <c r="G23" s="18">
        <v>0</v>
      </c>
      <c r="H23">
        <f t="shared" si="6"/>
        <v>4</v>
      </c>
      <c r="M23">
        <v>4</v>
      </c>
      <c r="N23">
        <v>3</v>
      </c>
      <c r="O23" s="15">
        <f t="shared" si="5"/>
        <v>0.33333333333333331</v>
      </c>
      <c r="Q23" s="1">
        <v>22</v>
      </c>
    </row>
    <row r="24" spans="1:64" x14ac:dyDescent="0.25">
      <c r="A24" s="1" t="s">
        <v>27</v>
      </c>
      <c r="B24" s="2" t="s">
        <v>28</v>
      </c>
      <c r="C24" s="3">
        <v>13911</v>
      </c>
      <c r="D24" t="s">
        <v>2</v>
      </c>
      <c r="E24" t="s">
        <v>142</v>
      </c>
      <c r="F24" s="18">
        <v>4</v>
      </c>
      <c r="G24" s="18" t="s">
        <v>145</v>
      </c>
      <c r="H24">
        <f t="shared" si="6"/>
        <v>4</v>
      </c>
      <c r="M24">
        <v>4</v>
      </c>
      <c r="N24">
        <v>3</v>
      </c>
      <c r="O24" s="15">
        <f t="shared" si="5"/>
        <v>0.33333333333333331</v>
      </c>
      <c r="P24" t="s">
        <v>165</v>
      </c>
      <c r="Q24" s="1">
        <v>23</v>
      </c>
    </row>
    <row r="25" spans="1:64" x14ac:dyDescent="0.25">
      <c r="A25" t="s">
        <v>72</v>
      </c>
      <c r="B25" s="2" t="s">
        <v>73</v>
      </c>
      <c r="C25" s="4">
        <v>13967</v>
      </c>
      <c r="D25" t="s">
        <v>2</v>
      </c>
      <c r="E25" t="s">
        <v>142</v>
      </c>
      <c r="F25" s="18">
        <v>4</v>
      </c>
      <c r="G25" s="18">
        <v>0</v>
      </c>
      <c r="H25">
        <f t="shared" si="6"/>
        <v>4</v>
      </c>
      <c r="M25">
        <v>4</v>
      </c>
      <c r="N25">
        <v>2</v>
      </c>
      <c r="O25" s="15">
        <f t="shared" si="5"/>
        <v>1</v>
      </c>
      <c r="Q25">
        <v>24</v>
      </c>
    </row>
    <row r="26" spans="1:64" x14ac:dyDescent="0.25">
      <c r="A26" t="s">
        <v>94</v>
      </c>
      <c r="B26" s="2" t="s">
        <v>95</v>
      </c>
      <c r="C26" s="4">
        <v>14016</v>
      </c>
      <c r="D26" t="s">
        <v>2</v>
      </c>
      <c r="E26" t="s">
        <v>142</v>
      </c>
      <c r="F26" s="18">
        <v>4</v>
      </c>
      <c r="G26" s="18" t="s">
        <v>145</v>
      </c>
      <c r="H26">
        <f t="shared" si="6"/>
        <v>4</v>
      </c>
      <c r="M26">
        <v>4</v>
      </c>
      <c r="N26">
        <v>2</v>
      </c>
      <c r="O26" s="15">
        <f t="shared" si="5"/>
        <v>1</v>
      </c>
      <c r="Q26" s="1">
        <v>25</v>
      </c>
    </row>
    <row r="27" spans="1:64" x14ac:dyDescent="0.25">
      <c r="A27" t="s">
        <v>133</v>
      </c>
      <c r="B27" s="2" t="s">
        <v>134</v>
      </c>
      <c r="C27" s="4">
        <v>14219</v>
      </c>
      <c r="D27" t="s">
        <v>2</v>
      </c>
      <c r="E27" t="s">
        <v>141</v>
      </c>
      <c r="F27" s="18">
        <v>4</v>
      </c>
      <c r="G27" s="18">
        <v>0</v>
      </c>
      <c r="H27">
        <f t="shared" si="6"/>
        <v>4</v>
      </c>
      <c r="M27">
        <v>4</v>
      </c>
      <c r="N27">
        <v>1</v>
      </c>
      <c r="O27" s="15">
        <f t="shared" si="5"/>
        <v>3</v>
      </c>
      <c r="P27" t="s">
        <v>166</v>
      </c>
      <c r="Q27" s="1">
        <v>26</v>
      </c>
    </row>
    <row r="28" spans="1:64" x14ac:dyDescent="0.25">
      <c r="A28" s="1" t="s">
        <v>38</v>
      </c>
      <c r="B28" s="2" t="s">
        <v>39</v>
      </c>
      <c r="C28" s="3">
        <v>13939</v>
      </c>
      <c r="D28" t="s">
        <v>2</v>
      </c>
      <c r="E28" t="s">
        <v>142</v>
      </c>
      <c r="F28" s="18">
        <v>3</v>
      </c>
      <c r="G28" s="18">
        <v>0</v>
      </c>
      <c r="H28">
        <f t="shared" si="6"/>
        <v>3</v>
      </c>
      <c r="M28">
        <v>3</v>
      </c>
      <c r="N28">
        <v>1</v>
      </c>
      <c r="O28" s="15">
        <f t="shared" si="5"/>
        <v>2</v>
      </c>
      <c r="Q28">
        <v>27</v>
      </c>
    </row>
    <row r="29" spans="1:64" x14ac:dyDescent="0.25">
      <c r="A29" t="s">
        <v>98</v>
      </c>
      <c r="B29" s="2" t="s">
        <v>99</v>
      </c>
      <c r="C29" s="4">
        <v>14023</v>
      </c>
      <c r="D29" t="s">
        <v>2</v>
      </c>
      <c r="E29" t="s">
        <v>142</v>
      </c>
      <c r="F29" s="18">
        <v>3</v>
      </c>
      <c r="G29" s="18">
        <v>0</v>
      </c>
      <c r="H29">
        <f t="shared" si="6"/>
        <v>3</v>
      </c>
      <c r="I29" s="1"/>
      <c r="J29" s="1"/>
      <c r="K29" s="1"/>
      <c r="L29" s="1"/>
      <c r="M29" s="1">
        <v>3</v>
      </c>
      <c r="N29" s="1">
        <v>1</v>
      </c>
      <c r="O29" s="15">
        <f t="shared" si="5"/>
        <v>2</v>
      </c>
      <c r="P29" s="1"/>
      <c r="Q29" s="1">
        <v>28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</row>
    <row r="30" spans="1:64" x14ac:dyDescent="0.25">
      <c r="A30" t="s">
        <v>111</v>
      </c>
      <c r="B30" s="2" t="s">
        <v>112</v>
      </c>
      <c r="C30" s="4">
        <v>14191</v>
      </c>
      <c r="D30" t="s">
        <v>146</v>
      </c>
      <c r="E30" t="s">
        <v>142</v>
      </c>
      <c r="F30" s="18">
        <v>3</v>
      </c>
      <c r="G30" s="18" t="s">
        <v>145</v>
      </c>
      <c r="H30">
        <f t="shared" si="6"/>
        <v>3</v>
      </c>
      <c r="M30">
        <v>3</v>
      </c>
      <c r="N30">
        <v>0</v>
      </c>
      <c r="O30" s="15" t="s">
        <v>157</v>
      </c>
      <c r="Q30" s="1">
        <v>29</v>
      </c>
    </row>
    <row r="31" spans="1:64" x14ac:dyDescent="0.25">
      <c r="A31" s="1" t="s">
        <v>5</v>
      </c>
      <c r="B31" s="1" t="s">
        <v>6</v>
      </c>
      <c r="C31" s="3">
        <v>13883</v>
      </c>
      <c r="D31" t="s">
        <v>2</v>
      </c>
      <c r="E31" t="s">
        <v>142</v>
      </c>
      <c r="F31" s="18">
        <v>2</v>
      </c>
      <c r="G31" s="18">
        <v>0</v>
      </c>
      <c r="H31">
        <f t="shared" si="6"/>
        <v>2</v>
      </c>
      <c r="M31">
        <v>2</v>
      </c>
      <c r="N31">
        <v>0</v>
      </c>
      <c r="O31" s="15" t="s">
        <v>157</v>
      </c>
      <c r="P31" t="s">
        <v>167</v>
      </c>
      <c r="Q31">
        <v>30</v>
      </c>
    </row>
    <row r="32" spans="1:64" x14ac:dyDescent="0.25">
      <c r="A32" s="6" t="s">
        <v>21</v>
      </c>
      <c r="B32" s="2" t="s">
        <v>22</v>
      </c>
      <c r="C32" s="3">
        <v>13897</v>
      </c>
      <c r="D32" t="s">
        <v>2</v>
      </c>
      <c r="E32" t="s">
        <v>142</v>
      </c>
      <c r="F32" s="18">
        <v>0</v>
      </c>
      <c r="G32" s="18">
        <v>2</v>
      </c>
      <c r="H32">
        <f t="shared" si="6"/>
        <v>2</v>
      </c>
      <c r="M32">
        <v>2</v>
      </c>
      <c r="N32">
        <v>0</v>
      </c>
      <c r="O32" s="15" t="s">
        <v>157</v>
      </c>
      <c r="Q32" s="1">
        <v>31</v>
      </c>
    </row>
    <row r="33" spans="1:64" x14ac:dyDescent="0.25">
      <c r="A33" s="1" t="s">
        <v>23</v>
      </c>
      <c r="B33" s="2" t="s">
        <v>24</v>
      </c>
      <c r="C33" s="3">
        <v>13911</v>
      </c>
      <c r="D33" t="s">
        <v>2</v>
      </c>
      <c r="E33" t="s">
        <v>141</v>
      </c>
      <c r="F33" s="18">
        <v>2</v>
      </c>
      <c r="G33" s="18">
        <v>0</v>
      </c>
      <c r="H33">
        <f t="shared" si="6"/>
        <v>2</v>
      </c>
      <c r="M33">
        <v>2</v>
      </c>
      <c r="N33">
        <v>0</v>
      </c>
      <c r="O33" s="15" t="s">
        <v>157</v>
      </c>
      <c r="Q33" s="1">
        <v>32</v>
      </c>
    </row>
    <row r="34" spans="1:64" x14ac:dyDescent="0.25">
      <c r="A34" s="6" t="s">
        <v>50</v>
      </c>
      <c r="B34" s="2" t="s">
        <v>51</v>
      </c>
      <c r="C34" s="3">
        <v>13939</v>
      </c>
      <c r="D34" t="s">
        <v>2</v>
      </c>
      <c r="E34" t="s">
        <v>142</v>
      </c>
      <c r="F34" s="18">
        <v>0</v>
      </c>
      <c r="G34" s="18">
        <v>2</v>
      </c>
      <c r="H34">
        <f t="shared" si="6"/>
        <v>2</v>
      </c>
      <c r="M34">
        <v>2</v>
      </c>
      <c r="N34">
        <v>0</v>
      </c>
      <c r="O34" s="15" t="s">
        <v>157</v>
      </c>
      <c r="P34" t="s">
        <v>168</v>
      </c>
      <c r="Q34">
        <v>33</v>
      </c>
    </row>
    <row r="35" spans="1:64" x14ac:dyDescent="0.25">
      <c r="A35" s="1" t="s">
        <v>68</v>
      </c>
      <c r="B35" s="2" t="s">
        <v>69</v>
      </c>
      <c r="C35" s="3">
        <v>13967</v>
      </c>
      <c r="D35" t="s">
        <v>2</v>
      </c>
      <c r="E35" t="s">
        <v>141</v>
      </c>
      <c r="F35" s="18">
        <v>2</v>
      </c>
      <c r="G35" s="18">
        <v>0</v>
      </c>
      <c r="H35">
        <f t="shared" si="6"/>
        <v>2</v>
      </c>
      <c r="M35">
        <v>2</v>
      </c>
      <c r="N35">
        <v>0</v>
      </c>
      <c r="O35" s="15" t="s">
        <v>157</v>
      </c>
      <c r="Q35" s="1">
        <v>34</v>
      </c>
    </row>
    <row r="36" spans="1:64" s="7" customFormat="1" x14ac:dyDescent="0.25">
      <c r="A36" s="7" t="s">
        <v>88</v>
      </c>
      <c r="B36" s="8" t="s">
        <v>89</v>
      </c>
      <c r="C36" s="9">
        <v>14016</v>
      </c>
      <c r="D36" s="7" t="s">
        <v>2</v>
      </c>
      <c r="E36" s="7" t="s">
        <v>142</v>
      </c>
      <c r="F36" s="18">
        <v>0</v>
      </c>
      <c r="G36" s="18">
        <v>2</v>
      </c>
      <c r="H36">
        <f t="shared" si="6"/>
        <v>2</v>
      </c>
      <c r="M36" s="7">
        <v>2</v>
      </c>
      <c r="N36" s="7">
        <v>0</v>
      </c>
      <c r="O36" s="15" t="s">
        <v>157</v>
      </c>
      <c r="Q36" s="1">
        <v>35</v>
      </c>
    </row>
    <row r="37" spans="1:64" x14ac:dyDescent="0.25">
      <c r="A37" t="s">
        <v>121</v>
      </c>
      <c r="B37" s="2" t="s">
        <v>122</v>
      </c>
      <c r="C37" s="4">
        <v>14219</v>
      </c>
      <c r="D37" t="s">
        <v>2</v>
      </c>
      <c r="E37" t="s">
        <v>141</v>
      </c>
      <c r="F37" s="18">
        <v>2</v>
      </c>
      <c r="G37" s="18">
        <v>0</v>
      </c>
      <c r="H37">
        <f t="shared" si="6"/>
        <v>2</v>
      </c>
      <c r="M37">
        <v>2</v>
      </c>
      <c r="N37">
        <v>0</v>
      </c>
      <c r="O37" s="15" t="s">
        <v>157</v>
      </c>
      <c r="Q37">
        <v>36</v>
      </c>
    </row>
    <row r="38" spans="1:64" x14ac:dyDescent="0.25">
      <c r="A38" s="1" t="s">
        <v>33</v>
      </c>
      <c r="B38" s="1" t="s">
        <v>34</v>
      </c>
      <c r="C38" s="3">
        <v>13939</v>
      </c>
      <c r="D38" t="s">
        <v>2</v>
      </c>
      <c r="E38" t="s">
        <v>143</v>
      </c>
      <c r="F38" s="18">
        <v>1</v>
      </c>
      <c r="G38" s="18">
        <v>0</v>
      </c>
      <c r="H38">
        <f t="shared" si="6"/>
        <v>1</v>
      </c>
      <c r="I38" s="1"/>
      <c r="J38" s="1"/>
      <c r="K38" s="1"/>
      <c r="L38" s="1"/>
      <c r="M38" s="1">
        <v>1</v>
      </c>
      <c r="N38" s="1">
        <v>0</v>
      </c>
      <c r="O38" s="15" t="s">
        <v>157</v>
      </c>
      <c r="P38" s="1"/>
      <c r="Q38" s="1">
        <v>37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64" x14ac:dyDescent="0.25">
      <c r="A39" s="1" t="s">
        <v>29</v>
      </c>
      <c r="B39" s="2" t="s">
        <v>30</v>
      </c>
      <c r="C39" s="3">
        <v>13911</v>
      </c>
      <c r="D39" t="s">
        <v>2</v>
      </c>
      <c r="E39" t="s">
        <v>141</v>
      </c>
      <c r="F39" s="18">
        <v>1</v>
      </c>
      <c r="G39" s="18">
        <v>0</v>
      </c>
      <c r="H39">
        <f t="shared" si="6"/>
        <v>1</v>
      </c>
      <c r="M39">
        <v>1</v>
      </c>
      <c r="N39">
        <v>0</v>
      </c>
      <c r="O39" s="15" t="s">
        <v>157</v>
      </c>
      <c r="Q39" s="1">
        <v>38</v>
      </c>
    </row>
    <row r="40" spans="1:64" x14ac:dyDescent="0.25">
      <c r="A40" s="1" t="s">
        <v>70</v>
      </c>
      <c r="B40" s="2" t="s">
        <v>71</v>
      </c>
      <c r="C40" s="3">
        <v>13967</v>
      </c>
      <c r="D40" t="s">
        <v>2</v>
      </c>
      <c r="E40" t="s">
        <v>141</v>
      </c>
      <c r="F40" s="18">
        <v>1</v>
      </c>
      <c r="G40" s="18" t="s">
        <v>145</v>
      </c>
      <c r="H40">
        <f t="shared" si="6"/>
        <v>1</v>
      </c>
      <c r="M40">
        <v>1</v>
      </c>
      <c r="N40">
        <v>0</v>
      </c>
      <c r="O40" s="15" t="s">
        <v>157</v>
      </c>
      <c r="Q40">
        <v>39</v>
      </c>
    </row>
    <row r="41" spans="1:64" x14ac:dyDescent="0.25">
      <c r="A41" t="s">
        <v>92</v>
      </c>
      <c r="B41" s="2" t="s">
        <v>93</v>
      </c>
      <c r="C41" s="4">
        <v>14016</v>
      </c>
      <c r="D41" t="s">
        <v>2</v>
      </c>
      <c r="E41" t="s">
        <v>141</v>
      </c>
      <c r="F41" s="18">
        <v>1</v>
      </c>
      <c r="G41" s="18">
        <v>0</v>
      </c>
      <c r="H41">
        <f t="shared" si="6"/>
        <v>1</v>
      </c>
      <c r="M41">
        <v>1</v>
      </c>
      <c r="N41">
        <v>0</v>
      </c>
      <c r="O41" s="15" t="s">
        <v>157</v>
      </c>
      <c r="Q41" s="1">
        <v>40</v>
      </c>
    </row>
    <row r="42" spans="1:64" x14ac:dyDescent="0.25">
      <c r="A42" s="1" t="s">
        <v>7</v>
      </c>
      <c r="B42" s="2" t="s">
        <v>8</v>
      </c>
      <c r="C42" s="3">
        <v>13883</v>
      </c>
      <c r="D42" t="s">
        <v>2</v>
      </c>
      <c r="E42" t="s">
        <v>142</v>
      </c>
      <c r="F42" s="18">
        <v>0</v>
      </c>
      <c r="G42" s="18">
        <v>0</v>
      </c>
      <c r="H42">
        <f t="shared" si="6"/>
        <v>0</v>
      </c>
      <c r="M42">
        <v>0</v>
      </c>
      <c r="N42">
        <v>0</v>
      </c>
      <c r="O42" s="15" t="s">
        <v>158</v>
      </c>
      <c r="Q42" s="1">
        <v>41</v>
      </c>
    </row>
    <row r="43" spans="1:64" x14ac:dyDescent="0.25">
      <c r="A43" s="1" t="s">
        <v>9</v>
      </c>
      <c r="B43" s="2" t="s">
        <v>10</v>
      </c>
      <c r="C43" s="3">
        <v>13883</v>
      </c>
      <c r="D43" t="s">
        <v>2</v>
      </c>
      <c r="E43" t="s">
        <v>142</v>
      </c>
      <c r="F43" s="18">
        <v>0</v>
      </c>
      <c r="G43" s="18">
        <v>0</v>
      </c>
      <c r="H43">
        <f t="shared" si="6"/>
        <v>0</v>
      </c>
      <c r="M43">
        <v>0</v>
      </c>
      <c r="N43">
        <v>0</v>
      </c>
      <c r="O43" s="15" t="s">
        <v>158</v>
      </c>
      <c r="Q43">
        <v>42</v>
      </c>
    </row>
    <row r="44" spans="1:64" s="10" customFormat="1" x14ac:dyDescent="0.25">
      <c r="A44" s="11" t="s">
        <v>15</v>
      </c>
      <c r="B44" s="11" t="s">
        <v>16</v>
      </c>
      <c r="C44" s="12">
        <v>13890</v>
      </c>
      <c r="D44" s="10" t="s">
        <v>2</v>
      </c>
      <c r="E44" s="10" t="s">
        <v>153</v>
      </c>
      <c r="F44" s="18" t="s">
        <v>145</v>
      </c>
      <c r="G44" s="18" t="s">
        <v>145</v>
      </c>
      <c r="H44">
        <f t="shared" si="6"/>
        <v>0</v>
      </c>
      <c r="I44" s="11" t="s">
        <v>152</v>
      </c>
      <c r="J44" s="11"/>
      <c r="K44" s="11"/>
      <c r="L44" s="11"/>
      <c r="M44" s="6">
        <v>0</v>
      </c>
      <c r="N44" s="6">
        <v>0</v>
      </c>
      <c r="O44" s="15" t="s">
        <v>158</v>
      </c>
      <c r="P44" s="6"/>
      <c r="Q44" s="1">
        <v>43</v>
      </c>
      <c r="R44" s="6"/>
      <c r="S44" s="6"/>
      <c r="T44" s="6"/>
      <c r="U44" s="6"/>
      <c r="V44" s="6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</row>
    <row r="45" spans="1:64" x14ac:dyDescent="0.25">
      <c r="A45" s="1" t="s">
        <v>17</v>
      </c>
      <c r="B45" s="2" t="s">
        <v>18</v>
      </c>
      <c r="C45" s="3">
        <v>13897</v>
      </c>
      <c r="D45" t="s">
        <v>2</v>
      </c>
      <c r="E45" t="s">
        <v>141</v>
      </c>
      <c r="F45" s="18">
        <v>0</v>
      </c>
      <c r="G45" s="18">
        <v>0</v>
      </c>
      <c r="H45">
        <f t="shared" si="6"/>
        <v>0</v>
      </c>
      <c r="I45" s="1"/>
      <c r="J45" s="1"/>
      <c r="K45" s="1"/>
      <c r="L45" s="1"/>
      <c r="M45" s="1">
        <v>0</v>
      </c>
      <c r="N45" s="1">
        <v>0</v>
      </c>
      <c r="O45" s="15" t="s">
        <v>158</v>
      </c>
      <c r="P45" s="1"/>
      <c r="Q45" s="1">
        <v>44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64" x14ac:dyDescent="0.25">
      <c r="A46" s="1" t="s">
        <v>46</v>
      </c>
      <c r="B46" s="2" t="s">
        <v>47</v>
      </c>
      <c r="C46" s="3">
        <v>13939</v>
      </c>
      <c r="D46" t="s">
        <v>2</v>
      </c>
      <c r="E46" t="s">
        <v>144</v>
      </c>
      <c r="F46" s="18">
        <v>0</v>
      </c>
      <c r="G46" s="18">
        <v>0</v>
      </c>
      <c r="H46">
        <f t="shared" si="6"/>
        <v>0</v>
      </c>
      <c r="M46">
        <v>0</v>
      </c>
      <c r="N46">
        <v>0</v>
      </c>
      <c r="O46" s="15" t="s">
        <v>158</v>
      </c>
      <c r="Q46">
        <v>45</v>
      </c>
    </row>
    <row r="47" spans="1:64" x14ac:dyDescent="0.25">
      <c r="A47" s="1" t="s">
        <v>42</v>
      </c>
      <c r="B47" s="2" t="s">
        <v>43</v>
      </c>
      <c r="C47" s="3">
        <v>13939</v>
      </c>
      <c r="D47" t="s">
        <v>2</v>
      </c>
      <c r="E47" t="s">
        <v>142</v>
      </c>
      <c r="F47" s="18">
        <v>0</v>
      </c>
      <c r="G47" s="18" t="s">
        <v>145</v>
      </c>
      <c r="H47">
        <f t="shared" si="6"/>
        <v>0</v>
      </c>
      <c r="M47">
        <v>0</v>
      </c>
      <c r="N47">
        <v>0</v>
      </c>
      <c r="O47" s="15" t="s">
        <v>158</v>
      </c>
      <c r="Q47" s="1">
        <v>46</v>
      </c>
    </row>
    <row r="48" spans="1:64" x14ac:dyDescent="0.25">
      <c r="A48" s="1" t="s">
        <v>52</v>
      </c>
      <c r="B48" s="1" t="s">
        <v>53</v>
      </c>
      <c r="C48" s="3">
        <v>13946</v>
      </c>
      <c r="D48" t="s">
        <v>2</v>
      </c>
      <c r="E48" t="s">
        <v>142</v>
      </c>
      <c r="F48" s="18">
        <v>0</v>
      </c>
      <c r="G48" s="18">
        <v>0</v>
      </c>
      <c r="H48">
        <f t="shared" si="6"/>
        <v>0</v>
      </c>
      <c r="M48">
        <v>0</v>
      </c>
      <c r="N48">
        <v>0</v>
      </c>
      <c r="O48" s="15" t="s">
        <v>158</v>
      </c>
      <c r="Q48" s="1">
        <v>47</v>
      </c>
    </row>
    <row r="49" spans="1:64" x14ac:dyDescent="0.25">
      <c r="A49" s="1" t="s">
        <v>60</v>
      </c>
      <c r="B49" s="2" t="s">
        <v>61</v>
      </c>
      <c r="C49" s="3">
        <v>13946</v>
      </c>
      <c r="D49" t="s">
        <v>2</v>
      </c>
      <c r="E49" t="s">
        <v>142</v>
      </c>
      <c r="F49" s="18">
        <v>0</v>
      </c>
      <c r="G49" s="18" t="s">
        <v>145</v>
      </c>
      <c r="H49">
        <f t="shared" si="6"/>
        <v>0</v>
      </c>
      <c r="M49">
        <v>0</v>
      </c>
      <c r="N49">
        <v>0</v>
      </c>
      <c r="O49" s="15" t="s">
        <v>158</v>
      </c>
      <c r="Q49">
        <v>48</v>
      </c>
    </row>
    <row r="50" spans="1:64" x14ac:dyDescent="0.25">
      <c r="A50" s="1" t="s">
        <v>54</v>
      </c>
      <c r="B50" s="2" t="s">
        <v>55</v>
      </c>
      <c r="C50" s="3">
        <v>13946</v>
      </c>
      <c r="D50" t="s">
        <v>2</v>
      </c>
      <c r="E50" t="s">
        <v>142</v>
      </c>
      <c r="F50" s="18">
        <v>0</v>
      </c>
      <c r="G50" s="18" t="s">
        <v>145</v>
      </c>
      <c r="H50">
        <f t="shared" si="6"/>
        <v>0</v>
      </c>
      <c r="M50">
        <v>0</v>
      </c>
      <c r="N50">
        <v>0</v>
      </c>
      <c r="O50" s="15" t="s">
        <v>158</v>
      </c>
      <c r="Q50" s="1">
        <v>49</v>
      </c>
    </row>
    <row r="51" spans="1:64" x14ac:dyDescent="0.25">
      <c r="A51" s="1" t="s">
        <v>58</v>
      </c>
      <c r="B51" s="1" t="s">
        <v>59</v>
      </c>
      <c r="C51" s="3">
        <v>13946</v>
      </c>
      <c r="D51" t="s">
        <v>2</v>
      </c>
      <c r="E51" t="s">
        <v>142</v>
      </c>
      <c r="F51" s="18">
        <v>0</v>
      </c>
      <c r="G51" s="18">
        <v>0</v>
      </c>
      <c r="H51">
        <f t="shared" si="6"/>
        <v>0</v>
      </c>
      <c r="M51">
        <v>0</v>
      </c>
      <c r="N51">
        <v>0</v>
      </c>
      <c r="O51" s="15" t="s">
        <v>158</v>
      </c>
      <c r="Q51" s="1">
        <v>50</v>
      </c>
    </row>
    <row r="52" spans="1:64" x14ac:dyDescent="0.25">
      <c r="A52" s="1" t="s">
        <v>56</v>
      </c>
      <c r="B52" s="2" t="s">
        <v>57</v>
      </c>
      <c r="C52" s="3">
        <v>13946</v>
      </c>
      <c r="D52" t="s">
        <v>2</v>
      </c>
      <c r="E52" t="s">
        <v>142</v>
      </c>
      <c r="F52" s="18">
        <v>0</v>
      </c>
      <c r="G52" s="18">
        <v>0</v>
      </c>
      <c r="H52">
        <f t="shared" ref="H52:H67" si="7">SUM(F52:G52)</f>
        <v>0</v>
      </c>
      <c r="M52">
        <v>0</v>
      </c>
      <c r="N52">
        <v>0</v>
      </c>
      <c r="O52" s="15" t="s">
        <v>158</v>
      </c>
      <c r="Q52">
        <v>51</v>
      </c>
    </row>
    <row r="53" spans="1:64" x14ac:dyDescent="0.25">
      <c r="A53" t="s">
        <v>31</v>
      </c>
      <c r="B53" s="2" t="s">
        <v>32</v>
      </c>
      <c r="C53" s="4">
        <v>13911</v>
      </c>
      <c r="D53" t="s">
        <v>2</v>
      </c>
      <c r="E53" t="s">
        <v>141</v>
      </c>
      <c r="F53" s="18">
        <v>0</v>
      </c>
      <c r="G53" s="18" t="s">
        <v>145</v>
      </c>
      <c r="H53">
        <f t="shared" si="7"/>
        <v>0</v>
      </c>
      <c r="M53">
        <v>0</v>
      </c>
      <c r="N53">
        <v>0</v>
      </c>
      <c r="O53" s="15" t="s">
        <v>158</v>
      </c>
      <c r="Q53" s="1">
        <v>52</v>
      </c>
    </row>
    <row r="54" spans="1:64" x14ac:dyDescent="0.25">
      <c r="A54" t="s">
        <v>64</v>
      </c>
      <c r="B54" s="2" t="s">
        <v>65</v>
      </c>
      <c r="C54" s="4">
        <v>13967</v>
      </c>
      <c r="D54" t="s">
        <v>2</v>
      </c>
      <c r="E54" t="s">
        <v>141</v>
      </c>
      <c r="F54" s="18">
        <v>0</v>
      </c>
      <c r="G54" s="18">
        <v>0</v>
      </c>
      <c r="H54">
        <f t="shared" si="7"/>
        <v>0</v>
      </c>
      <c r="I54" s="1"/>
      <c r="J54" s="1"/>
      <c r="K54" s="1"/>
      <c r="L54" s="1"/>
      <c r="M54" s="1">
        <v>0</v>
      </c>
      <c r="N54" s="1">
        <v>0</v>
      </c>
      <c r="O54" s="15" t="s">
        <v>158</v>
      </c>
      <c r="P54" s="1"/>
      <c r="Q54" s="1">
        <v>53</v>
      </c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</row>
    <row r="55" spans="1:64" x14ac:dyDescent="0.25">
      <c r="A55" t="s">
        <v>78</v>
      </c>
      <c r="B55" s="2" t="s">
        <v>79</v>
      </c>
      <c r="C55" s="4">
        <v>13995</v>
      </c>
      <c r="D55" t="s">
        <v>2</v>
      </c>
      <c r="E55" t="s">
        <v>144</v>
      </c>
      <c r="F55" s="18">
        <v>0</v>
      </c>
      <c r="G55" s="18">
        <v>0</v>
      </c>
      <c r="H55">
        <f t="shared" si="7"/>
        <v>0</v>
      </c>
      <c r="M55">
        <v>0</v>
      </c>
      <c r="N55">
        <v>0</v>
      </c>
      <c r="O55" s="15" t="s">
        <v>158</v>
      </c>
      <c r="Q55">
        <v>54</v>
      </c>
    </row>
    <row r="56" spans="1:64" x14ac:dyDescent="0.25">
      <c r="A56" t="s">
        <v>80</v>
      </c>
      <c r="B56" s="2" t="s">
        <v>81</v>
      </c>
      <c r="C56" s="4">
        <v>13995</v>
      </c>
      <c r="D56" t="s">
        <v>2</v>
      </c>
      <c r="E56" t="s">
        <v>144</v>
      </c>
      <c r="F56" s="18">
        <v>0</v>
      </c>
      <c r="G56" s="18">
        <v>0</v>
      </c>
      <c r="H56">
        <f t="shared" si="7"/>
        <v>0</v>
      </c>
      <c r="M56">
        <v>0</v>
      </c>
      <c r="N56">
        <v>0</v>
      </c>
      <c r="O56" s="15" t="s">
        <v>158</v>
      </c>
      <c r="Q56" s="1">
        <v>55</v>
      </c>
    </row>
    <row r="57" spans="1:64" x14ac:dyDescent="0.25">
      <c r="A57" t="s">
        <v>100</v>
      </c>
      <c r="B57" s="2" t="s">
        <v>101</v>
      </c>
      <c r="C57" s="4">
        <v>14023</v>
      </c>
      <c r="D57" t="s">
        <v>2</v>
      </c>
      <c r="E57" t="s">
        <v>142</v>
      </c>
      <c r="F57" s="18">
        <v>0</v>
      </c>
      <c r="G57" s="18">
        <v>0</v>
      </c>
      <c r="H57">
        <f t="shared" si="7"/>
        <v>0</v>
      </c>
      <c r="I57" s="1"/>
      <c r="J57" s="1"/>
      <c r="K57" s="1"/>
      <c r="L57" s="1"/>
      <c r="M57" s="1">
        <v>0</v>
      </c>
      <c r="N57" s="1">
        <v>0</v>
      </c>
      <c r="O57" s="15" t="s">
        <v>158</v>
      </c>
      <c r="P57" s="1"/>
      <c r="Q57" s="1">
        <v>56</v>
      </c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64" x14ac:dyDescent="0.25">
      <c r="A58" t="s">
        <v>102</v>
      </c>
      <c r="B58" s="2" t="s">
        <v>103</v>
      </c>
      <c r="C58" s="4">
        <v>14031</v>
      </c>
      <c r="D58" t="s">
        <v>104</v>
      </c>
      <c r="E58" t="s">
        <v>143</v>
      </c>
      <c r="F58" s="18">
        <v>0</v>
      </c>
      <c r="G58" s="18">
        <v>0</v>
      </c>
      <c r="H58">
        <f t="shared" si="7"/>
        <v>0</v>
      </c>
      <c r="I58" s="1"/>
      <c r="J58" s="1"/>
      <c r="K58" s="1"/>
      <c r="L58" s="1"/>
      <c r="M58" s="1">
        <v>0</v>
      </c>
      <c r="N58" s="1">
        <v>0</v>
      </c>
      <c r="O58" s="15" t="s">
        <v>158</v>
      </c>
      <c r="P58" s="1"/>
      <c r="Q58">
        <v>57</v>
      </c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64" s="7" customFormat="1" x14ac:dyDescent="0.25">
      <c r="A59" s="7" t="s">
        <v>105</v>
      </c>
      <c r="B59" s="8" t="s">
        <v>106</v>
      </c>
      <c r="C59" s="9">
        <v>14031</v>
      </c>
      <c r="D59" s="7" t="s">
        <v>150</v>
      </c>
      <c r="E59" s="7" t="s">
        <v>149</v>
      </c>
      <c r="F59" s="18">
        <v>0</v>
      </c>
      <c r="G59" s="18">
        <v>0</v>
      </c>
      <c r="H59">
        <f t="shared" si="7"/>
        <v>0</v>
      </c>
      <c r="I59" s="7" t="s">
        <v>156</v>
      </c>
      <c r="M59" s="7">
        <v>0</v>
      </c>
      <c r="N59" s="7">
        <v>0</v>
      </c>
      <c r="O59" s="15" t="s">
        <v>158</v>
      </c>
      <c r="Q59" s="1">
        <v>58</v>
      </c>
    </row>
    <row r="60" spans="1:64" x14ac:dyDescent="0.25">
      <c r="A60" t="s">
        <v>117</v>
      </c>
      <c r="B60" s="2" t="s">
        <v>118</v>
      </c>
      <c r="C60" s="4">
        <v>14219</v>
      </c>
      <c r="D60" t="s">
        <v>2</v>
      </c>
      <c r="E60" t="s">
        <v>141</v>
      </c>
      <c r="F60" s="18">
        <v>0</v>
      </c>
      <c r="G60" s="18">
        <v>0</v>
      </c>
      <c r="H60">
        <f t="shared" si="7"/>
        <v>0</v>
      </c>
      <c r="I60" s="1"/>
      <c r="J60" s="1"/>
      <c r="K60" s="1"/>
      <c r="L60" s="1"/>
      <c r="M60" s="1">
        <v>0</v>
      </c>
      <c r="N60" s="1">
        <v>0</v>
      </c>
      <c r="O60" s="15" t="s">
        <v>158</v>
      </c>
      <c r="P60" s="1"/>
      <c r="Q60" s="1">
        <v>59</v>
      </c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64" x14ac:dyDescent="0.25">
      <c r="A61" t="s">
        <v>107</v>
      </c>
      <c r="B61" t="s">
        <v>108</v>
      </c>
      <c r="C61" s="4">
        <v>14191</v>
      </c>
      <c r="D61" t="s">
        <v>2</v>
      </c>
      <c r="E61" t="s">
        <v>141</v>
      </c>
      <c r="F61" s="18">
        <v>0</v>
      </c>
      <c r="G61" s="18">
        <v>0</v>
      </c>
      <c r="H61">
        <f t="shared" si="7"/>
        <v>0</v>
      </c>
      <c r="I61" s="1"/>
      <c r="J61" s="1"/>
      <c r="K61" s="1"/>
      <c r="L61" s="1"/>
      <c r="M61" s="1">
        <v>0</v>
      </c>
      <c r="N61" s="1">
        <v>0</v>
      </c>
      <c r="O61" s="15" t="s">
        <v>158</v>
      </c>
      <c r="P61" s="1"/>
      <c r="Q61">
        <v>60</v>
      </c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64" x14ac:dyDescent="0.25">
      <c r="A62" t="s">
        <v>127</v>
      </c>
      <c r="B62" t="s">
        <v>128</v>
      </c>
      <c r="C62" s="4">
        <v>14219</v>
      </c>
      <c r="D62" t="s">
        <v>2</v>
      </c>
      <c r="E62" t="s">
        <v>141</v>
      </c>
      <c r="F62" s="18">
        <v>0</v>
      </c>
      <c r="G62" s="18" t="s">
        <v>145</v>
      </c>
      <c r="H62">
        <f t="shared" si="7"/>
        <v>0</v>
      </c>
      <c r="M62">
        <v>0</v>
      </c>
      <c r="N62">
        <v>0</v>
      </c>
      <c r="O62" s="15" t="s">
        <v>158</v>
      </c>
      <c r="Q62" s="1">
        <v>61</v>
      </c>
    </row>
    <row r="63" spans="1:64" s="7" customFormat="1" x14ac:dyDescent="0.25">
      <c r="A63" s="7" t="s">
        <v>131</v>
      </c>
      <c r="B63" s="8" t="s">
        <v>132</v>
      </c>
      <c r="C63" s="9">
        <v>14219</v>
      </c>
      <c r="D63" s="7" t="s">
        <v>2</v>
      </c>
      <c r="E63" s="7" t="s">
        <v>151</v>
      </c>
      <c r="F63" s="18">
        <v>0</v>
      </c>
      <c r="G63" s="18">
        <v>0</v>
      </c>
      <c r="H63">
        <f t="shared" si="7"/>
        <v>0</v>
      </c>
      <c r="I63" s="7" t="s">
        <v>155</v>
      </c>
      <c r="M63" s="7">
        <v>0</v>
      </c>
      <c r="N63" s="7">
        <v>0</v>
      </c>
      <c r="O63" s="15" t="s">
        <v>158</v>
      </c>
      <c r="Q63" s="1">
        <v>62</v>
      </c>
    </row>
    <row r="64" spans="1:64" x14ac:dyDescent="0.25">
      <c r="A64" t="s">
        <v>125</v>
      </c>
      <c r="B64" s="2" t="s">
        <v>126</v>
      </c>
      <c r="C64" s="4">
        <v>14219</v>
      </c>
      <c r="D64" t="s">
        <v>35</v>
      </c>
      <c r="E64" t="s">
        <v>147</v>
      </c>
      <c r="F64" s="18">
        <v>0</v>
      </c>
      <c r="G64" s="18">
        <v>0</v>
      </c>
      <c r="H64">
        <f t="shared" si="7"/>
        <v>0</v>
      </c>
      <c r="M64">
        <v>0</v>
      </c>
      <c r="N64">
        <v>0</v>
      </c>
      <c r="O64" s="15" t="s">
        <v>158</v>
      </c>
      <c r="Q64">
        <v>63</v>
      </c>
    </row>
    <row r="65" spans="1:17" x14ac:dyDescent="0.25">
      <c r="A65" t="s">
        <v>123</v>
      </c>
      <c r="B65" s="2" t="s">
        <v>124</v>
      </c>
      <c r="C65" s="4">
        <v>14219</v>
      </c>
      <c r="D65" t="s">
        <v>2</v>
      </c>
      <c r="E65" t="s">
        <v>141</v>
      </c>
      <c r="F65" s="18">
        <v>0</v>
      </c>
      <c r="G65" s="18">
        <v>0</v>
      </c>
      <c r="H65">
        <f t="shared" si="7"/>
        <v>0</v>
      </c>
      <c r="M65">
        <v>0</v>
      </c>
      <c r="N65">
        <v>0</v>
      </c>
      <c r="O65" s="15" t="s">
        <v>158</v>
      </c>
      <c r="Q65" s="1">
        <v>64</v>
      </c>
    </row>
    <row r="66" spans="1:17" x14ac:dyDescent="0.25">
      <c r="A66" t="s">
        <v>113</v>
      </c>
      <c r="B66" s="2" t="s">
        <v>114</v>
      </c>
      <c r="C66" s="4">
        <v>14191</v>
      </c>
      <c r="D66" t="s">
        <v>2</v>
      </c>
      <c r="E66" t="s">
        <v>141</v>
      </c>
      <c r="F66" s="18">
        <v>0</v>
      </c>
      <c r="G66" s="18">
        <v>0</v>
      </c>
      <c r="H66">
        <f t="shared" si="7"/>
        <v>0</v>
      </c>
      <c r="M66">
        <v>0</v>
      </c>
      <c r="N66">
        <v>0</v>
      </c>
      <c r="O66" s="15" t="s">
        <v>158</v>
      </c>
      <c r="Q66" s="1">
        <v>65</v>
      </c>
    </row>
    <row r="67" spans="1:17" x14ac:dyDescent="0.25">
      <c r="A67" t="s">
        <v>109</v>
      </c>
      <c r="B67" s="2" t="s">
        <v>110</v>
      </c>
      <c r="C67" s="4">
        <v>14191</v>
      </c>
      <c r="D67" t="s">
        <v>2</v>
      </c>
      <c r="E67" t="s">
        <v>142</v>
      </c>
      <c r="F67" s="18">
        <v>0</v>
      </c>
      <c r="G67" s="18" t="s">
        <v>145</v>
      </c>
      <c r="H67">
        <f t="shared" si="7"/>
        <v>0</v>
      </c>
      <c r="M67">
        <v>0</v>
      </c>
      <c r="N67">
        <v>0</v>
      </c>
      <c r="O67" s="15" t="s">
        <v>158</v>
      </c>
      <c r="Q67">
        <v>66</v>
      </c>
    </row>
    <row r="68" spans="1:17" x14ac:dyDescent="0.25">
      <c r="Q68" s="1"/>
    </row>
  </sheetData>
  <sortState ref="A2:XFD68">
    <sortCondition descending="1" ref="H2:H68"/>
    <sortCondition ref="B2:B68"/>
  </sortState>
  <pageMargins left="0.75" right="0.75" top="1" bottom="1" header="0.5" footer="0.5"/>
  <pageSetup scale="10" fitToHeight="0"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Rock</dc:creator>
  <cp:lastModifiedBy>Temp</cp:lastModifiedBy>
  <cp:lastPrinted>2013-07-24T01:43:37Z</cp:lastPrinted>
  <dcterms:created xsi:type="dcterms:W3CDTF">2012-07-07T21:30:03Z</dcterms:created>
  <dcterms:modified xsi:type="dcterms:W3CDTF">2013-08-01T14:05:32Z</dcterms:modified>
</cp:coreProperties>
</file>